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1748" yWindow="1200" windowWidth="25596" windowHeight="12756"/>
  </bookViews>
  <sheets>
    <sheet name="Structured Bonds" sheetId="6" r:id="rId1"/>
    <sheet name="Warrants and Certificates" sheetId="1" r:id="rId2"/>
    <sheet name="Coupon Bonds" sheetId="7" r:id="rId3"/>
    <sheet name="Option rights" sheetId="20" r:id="rId4"/>
    <sheet name="ETFs" sheetId="12"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 name="Sheet4" sheetId="21" state="hidden" r:id="rId14"/>
    <sheet name="Sheet5" sheetId="22" state="hidden" r:id="rId15"/>
    <sheet name="Danish Funds" sheetId="23" r:id="rId16"/>
    <sheet name="LookupValues" sheetId="10" state="hidden" r:id="rId17"/>
    <sheet name="Danish Funds LookupValues" sheetId="24" state="hidden" r:id="rId18"/>
  </sheets>
  <definedNames>
    <definedName name="_xlnm._FilterDatabase" localSheetId="7" hidden="1">'ETF Reference Data'!$E$1:$E$29</definedName>
    <definedName name="_xlnm._FilterDatabase" localSheetId="16" hidden="1">LookupValues!#REF!</definedName>
    <definedName name="BondIssuers">LookupValues!$U$2:$U$45</definedName>
    <definedName name="BondIssuerTable">LookupValues!$U$2:$V$45</definedName>
    <definedName name="BondIssuingAgent">LookupValues!$W$2:$W$36</definedName>
    <definedName name="BondIssuingAgentsTable">LookupValues!$W$2:$Y$36</definedName>
    <definedName name="BondMTNStandalone">LookupValues!$Z$2:$Z$3</definedName>
    <definedName name="BondSegment">LookupValues!$T$2:$T$9</definedName>
    <definedName name="CallPut">LookupValues!$K$2:$K$3</definedName>
    <definedName name="Commodities">'ETF Reference Data'!$K$1</definedName>
    <definedName name="Commodities_Column">'ETF Reference Data'!$K:$K</definedName>
    <definedName name="Country" localSheetId="15">'Danish Funds LookupValues'!$B$1:$B$2</definedName>
    <definedName name="Country">'Danish Funds LookupValues'!$B$1:$B$2</definedName>
    <definedName name="CouponBondIssuers">LookupValues!$AA$2:$AA$313</definedName>
    <definedName name="CouponBondIssuersTable">LookupValues!$AA$2:$AB$317</definedName>
    <definedName name="CouponBondProgram">LookupValues!$AI$2:$AI$5</definedName>
    <definedName name="CouponBondSegment">LookupValues!$AF$2:$AF$13</definedName>
    <definedName name="CouponLeadManagers">LookupValues!$AC$2:$AC$36</definedName>
    <definedName name="CouponLeadManagersTable">LookupValues!$AC$2:$AE$36</definedName>
    <definedName name="CouponsPerYear">LookupValues!$AJ$2:$AJ$7</definedName>
    <definedName name="Currency">'ETF Reference Data'!$M$1</definedName>
    <definedName name="Currency_Column">'ETF Reference Data'!$M:$M</definedName>
    <definedName name="DayAdjustmentMethod">LookupValues!$AL$2:$AL$5</definedName>
    <definedName name="DayCountMethod">LookupValues!$AK$2:$AK$6</definedName>
    <definedName name="DayCountMethod2">LookupValues!$AK$2:$AK$7</definedName>
    <definedName name="Direction">LookupValues!$L$2:$L$3</definedName>
    <definedName name="Direction_Lookup">LookupValues!$B$2:$D$18</definedName>
    <definedName name="Equity">'ETF Reference Data'!$G$1</definedName>
    <definedName name="Equity_Column">'ETF Reference Data'!$G:$G</definedName>
    <definedName name="Equity_warrants" localSheetId="3">'Option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LookupValues!$R$2:$R$32</definedName>
    <definedName name="EUSIPA_Name">LookupValues!$S$2:$S$32</definedName>
    <definedName name="EUSIPA_Table">LookupValues!$R$2:$S$32</definedName>
    <definedName name="ExcersizeTypes">LookupValues!$I$2:$I$3</definedName>
    <definedName name="FixedIncome">'ETF Reference Data'!$I$1</definedName>
    <definedName name="FixedIncome_Column">'ETF Reference Data'!$I:$I</definedName>
    <definedName name="FloatingFixed">LookupValues!$AG$2:$AG$3</definedName>
    <definedName name="Foreningensnavn">'Danish Funds LookupValues'!$B$59:$B$108</definedName>
    <definedName name="FundDomicile">'Danish Funds LookupValues'!$B$50:$B$51</definedName>
    <definedName name="Income_Treatment">'ETF Reference Data'!$D$2:$D$4</definedName>
    <definedName name="InstrumentCurrencies">LookupValues!$M$2:$M$7</definedName>
    <definedName name="InstrumentCurrency">'Danish Funds LookupValues'!$B$9:$B$12</definedName>
    <definedName name="Instruments">'Warrants and Certificates'!$A$6:$BS$206</definedName>
    <definedName name="InstrumentsCouponBond" comment="This is the data region for the instruments for the coupon template">'Coupon Bonds'!$A$6:$T$106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Bonds'!$A$6:$BB$106</definedName>
    <definedName name="InstrumentSubType">LookupValues!$B$2:$B$11</definedName>
    <definedName name="Issuer" localSheetId="9">'Warrants and Certificates Notes'!$A$1:$K$2</definedName>
    <definedName name="Issuer">'Warrants and Certificates'!$A$1:$M$2</definedName>
    <definedName name="IssuerCouponBond" comment="This is the region for the Issuer Data for the Coupon Template">'Coupon Bonds'!$A$1:$J$2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Bonds'!$A$1:$K$2</definedName>
    <definedName name="ListPopID">'Danish Funds LookupValues'!$B$127:$B$129</definedName>
    <definedName name="Market_Maker">LookupValues!$N$2:$N$24</definedName>
    <definedName name="Market_Maker_Table">LookupValues!$N$2:$O$24</definedName>
    <definedName name="MarketmakerDanishFunds">'Danish Funds LookupValues'!$B$110:$B$125</definedName>
    <definedName name="MixedAssetClass">'ETF Reference Data'!$Q$1</definedName>
    <definedName name="MixedAssetClass_Column">'ETF Reference Data'!$Q:$Q</definedName>
    <definedName name="_xlnm.Print_Area" localSheetId="2">'Coupon Bonds'!$A$1:$T$106</definedName>
    <definedName name="_xlnm.Print_Area" localSheetId="4">ETFs!$A$1:$X$107</definedName>
    <definedName name="ReferenceRate">LookupValues!$AH$2:$AH$8</definedName>
    <definedName name="SelectedSubtype">'Warrants and Certificates'!$A$2</definedName>
    <definedName name="SettlementTypes">LookupValues!$H$2:$H$3</definedName>
    <definedName name="StarCAM_ETFIssuers">LookupValues!$P$2:$P$13</definedName>
    <definedName name="StarCAM_ETFIssuers_Table">LookupValues!$P$2:$Q$13</definedName>
    <definedName name="StarCAM_Exchanges">LookupValues!$E$2:$E$4</definedName>
    <definedName name="StarCAM_Issuers">LookupValues!$F$2:$F$43</definedName>
    <definedName name="StarCAM_Issuers_Table">LookupValues!$F$2:$G$43</definedName>
    <definedName name="TradingCurrencies">LookupValues!$J$2:$J$6</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3">LookupValues!$F$2:$G$142</definedName>
  </definedNames>
  <calcPr calcId="145621" calcMode="manual"/>
</workbook>
</file>

<file path=xl/calcChain.xml><?xml version="1.0" encoding="utf-8"?>
<calcChain xmlns="http://schemas.openxmlformats.org/spreadsheetml/2006/main">
  <c r="X7" i="1" l="1"/>
  <c r="X8" i="1"/>
  <c r="X9" i="1" l="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M9" i="6" l="1"/>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8" i="6"/>
  <c r="M2" i="1"/>
  <c r="M7" i="6"/>
  <c r="K2" i="1" l="1"/>
  <c r="J2" i="1"/>
  <c r="N7" i="20" l="1"/>
  <c r="G2" i="20" l="1"/>
  <c r="H2" i="7" l="1"/>
  <c r="K2" i="6" l="1"/>
  <c r="J2" i="6"/>
  <c r="J2" i="7"/>
  <c r="I2" i="7" l="1"/>
  <c r="H2" i="12"/>
  <c r="G2" i="12"/>
  <c r="I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ANJS</author>
    <author>Andreas Jensen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F6" authorId="1">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H6" authorId="0">
      <text>
        <r>
          <rPr>
            <b/>
            <sz val="8"/>
            <color indexed="81"/>
            <rFont val="Tahoma"/>
            <family val="2"/>
          </rPr>
          <t xml:space="preserve">Instructions:
</t>
        </r>
        <r>
          <rPr>
            <sz val="8"/>
            <color indexed="81"/>
            <rFont val="Tahoma"/>
            <family val="2"/>
          </rPr>
          <t>Enter a valid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J6" authorId="0">
      <text>
        <r>
          <rPr>
            <b/>
            <sz val="8"/>
            <color indexed="81"/>
            <rFont val="Tahoma"/>
            <family val="2"/>
          </rPr>
          <t xml:space="preserve">Instructions:
</t>
        </r>
        <r>
          <rPr>
            <sz val="8"/>
            <color indexed="81"/>
            <rFont val="Tahoma"/>
            <family val="2"/>
          </rPr>
          <t xml:space="preserve">Enter a valid future trading date. 
Format: YYYY-MM-DD
</t>
        </r>
      </text>
    </comment>
    <comment ref="K6" authorId="2">
      <text>
        <r>
          <rPr>
            <b/>
            <sz val="8"/>
            <color indexed="81"/>
            <rFont val="Tahoma"/>
            <family val="2"/>
          </rPr>
          <t xml:space="preserve">Instructions: </t>
        </r>
        <r>
          <rPr>
            <sz val="8"/>
            <color indexed="81"/>
            <rFont val="Tahoma"/>
            <family val="2"/>
          </rPr>
          <t xml:space="preserve">Please select from the list. Field not mandatory
</t>
        </r>
        <r>
          <rPr>
            <sz val="9"/>
            <color indexed="81"/>
            <rFont val="Tahoma"/>
            <family val="2"/>
          </rPr>
          <t xml:space="preserve"> </t>
        </r>
        <r>
          <rPr>
            <sz val="9"/>
            <color indexed="81"/>
            <rFont val="Tahoma"/>
            <family val="2"/>
          </rPr>
          <t xml:space="preserve">
</t>
        </r>
      </text>
    </comment>
    <comment ref="L6" authorId="2">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N6" authorId="0">
      <text>
        <r>
          <rPr>
            <b/>
            <sz val="8"/>
            <color indexed="81"/>
            <rFont val="Tahoma"/>
            <family val="2"/>
          </rPr>
          <t>Instructions:</t>
        </r>
        <r>
          <rPr>
            <sz val="8"/>
            <color indexed="81"/>
            <rFont val="Tahoma"/>
            <family val="2"/>
          </rPr>
          <t xml:space="preserve">
To be filled in by the exchange.</t>
        </r>
      </text>
    </comment>
    <comment ref="O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P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L1" authorId="0">
      <text>
        <r>
          <rPr>
            <b/>
            <sz val="8"/>
            <color indexed="81"/>
            <rFont val="Tahoma"/>
            <family val="2"/>
          </rPr>
          <t xml:space="preserve">Instructions:
</t>
        </r>
        <r>
          <rPr>
            <sz val="8"/>
            <color indexed="81"/>
            <rFont val="Tahoma"/>
            <family val="2"/>
          </rPr>
          <t>EUSIPA CODE</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text>
        <r>
          <rPr>
            <b/>
            <sz val="8"/>
            <color indexed="81"/>
            <rFont val="Tahoma"/>
            <family val="2"/>
          </rPr>
          <t xml:space="preserve">Instructions:
</t>
        </r>
        <r>
          <rPr>
            <sz val="8"/>
            <color indexed="81"/>
            <rFont val="Tahoma"/>
            <family val="2"/>
          </rPr>
          <t xml:space="preserve">Max 40 characters. </t>
        </r>
      </text>
    </comment>
    <comment ref="G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text>
        <r>
          <rPr>
            <b/>
            <sz val="8"/>
            <color indexed="81"/>
            <rFont val="Tahoma"/>
            <family val="2"/>
          </rPr>
          <t>Instructions:</t>
        </r>
        <r>
          <rPr>
            <sz val="8"/>
            <color indexed="81"/>
            <rFont val="Tahoma"/>
            <family val="2"/>
          </rPr>
          <t xml:space="preserve">
Usually 1 (one) for certificates.</t>
        </r>
      </text>
    </comment>
    <comment ref="I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text>
        <r>
          <rPr>
            <b/>
            <sz val="8"/>
            <color indexed="81"/>
            <rFont val="Tahoma"/>
            <family val="2"/>
          </rPr>
          <t xml:space="preserve">Instructions:
</t>
        </r>
        <r>
          <rPr>
            <sz val="8"/>
            <color indexed="81"/>
            <rFont val="Tahoma"/>
            <family val="2"/>
          </rPr>
          <t>Enter a valid future trading date. 
Format: YYYY-MM-DD
Optional field.</t>
        </r>
      </text>
    </comment>
    <comment ref="N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text>
        <r>
          <rPr>
            <b/>
            <sz val="8"/>
            <color indexed="81"/>
            <rFont val="Tahoma"/>
            <family val="2"/>
          </rPr>
          <t xml:space="preserve">Instructions:
</t>
        </r>
        <r>
          <rPr>
            <sz val="8"/>
            <color indexed="81"/>
            <rFont val="Tahoma"/>
            <family val="2"/>
          </rPr>
          <t>Intended for, and mandatory for, Discount Certificates.</t>
        </r>
      </text>
    </comment>
    <comment ref="Q6" authorId="0">
      <text>
        <r>
          <rPr>
            <b/>
            <sz val="8"/>
            <color indexed="81"/>
            <rFont val="Tahoma"/>
            <family val="2"/>
          </rPr>
          <t>Instructions:</t>
        </r>
        <r>
          <rPr>
            <sz val="8"/>
            <color indexed="81"/>
            <rFont val="Tahoma"/>
            <family val="2"/>
          </rPr>
          <t xml:space="preserve">
Mandatory for Turbo Warrants and Discount Certificates
</t>
        </r>
      </text>
    </comment>
    <comment ref="R6" authorId="0">
      <text>
        <r>
          <rPr>
            <b/>
            <sz val="8"/>
            <color indexed="81"/>
            <rFont val="Tahoma"/>
            <family val="2"/>
          </rPr>
          <t xml:space="preserve">Instructions:
</t>
        </r>
        <r>
          <rPr>
            <sz val="8"/>
            <color indexed="81"/>
            <rFont val="Tahoma"/>
            <family val="2"/>
          </rPr>
          <t>Enter a valid future trading date. 
Format: YYYY-MM-DD
Optional field.</t>
        </r>
      </text>
    </comment>
    <comment ref="S6" authorId="0">
      <text>
        <r>
          <rPr>
            <b/>
            <sz val="8"/>
            <color indexed="81"/>
            <rFont val="Tahoma"/>
            <family val="2"/>
          </rPr>
          <t xml:space="preserve">Instructions:
</t>
        </r>
        <r>
          <rPr>
            <sz val="8"/>
            <color indexed="81"/>
            <rFont val="Tahoma"/>
            <family val="2"/>
          </rPr>
          <t>Enter a valid future trading date. 
Format: YYYY-MM-DD
Optional field.</t>
        </r>
      </text>
    </comment>
    <comment ref="T6" author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text>
        <r>
          <rPr>
            <b/>
            <sz val="8"/>
            <color indexed="81"/>
            <rFont val="Tahoma"/>
            <family val="2"/>
          </rPr>
          <t>Instructions:</t>
        </r>
        <r>
          <rPr>
            <sz val="8"/>
            <color indexed="81"/>
            <rFont val="Tahoma"/>
            <family val="2"/>
          </rPr>
          <t xml:space="preserve">
Mandatory field for Mini Futures.</t>
        </r>
      </text>
    </comment>
    <comment ref="V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text>
        <r>
          <rPr>
            <b/>
            <sz val="8"/>
            <color indexed="81"/>
            <rFont val="Tahoma"/>
            <family val="2"/>
          </rPr>
          <t>Instructions:</t>
        </r>
        <r>
          <rPr>
            <sz val="8"/>
            <color indexed="81"/>
            <rFont val="Tahoma"/>
            <family val="2"/>
          </rPr>
          <t xml:space="preserve">
Free text description of the underlying.
Optional field.</t>
        </r>
      </text>
    </comment>
    <comment ref="Z6" authorId="0">
      <text>
        <r>
          <rPr>
            <b/>
            <sz val="8"/>
            <color indexed="81"/>
            <rFont val="Tahoma"/>
            <family val="2"/>
          </rPr>
          <t>Instructions:</t>
        </r>
        <r>
          <rPr>
            <sz val="8"/>
            <color indexed="81"/>
            <rFont val="Tahoma"/>
            <family val="2"/>
          </rPr>
          <t xml:space="preserve">
The basket shares should add up to 100.
Mandatory field.</t>
        </r>
      </text>
    </comment>
    <comment ref="AA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text>
        <r>
          <rPr>
            <b/>
            <sz val="8"/>
            <color indexed="81"/>
            <rFont val="Tahoma"/>
            <family val="2"/>
          </rPr>
          <t>Instructions:</t>
        </r>
        <r>
          <rPr>
            <sz val="8"/>
            <color indexed="81"/>
            <rFont val="Tahoma"/>
            <family val="2"/>
          </rPr>
          <t xml:space="preserve">
Free text description of the underlying.
Optional field.</t>
        </r>
      </text>
    </comment>
    <comment ref="AE6" authorId="0">
      <text>
        <r>
          <rPr>
            <b/>
            <sz val="8"/>
            <color indexed="81"/>
            <rFont val="Tahoma"/>
            <family val="2"/>
          </rPr>
          <t>Instructions:</t>
        </r>
        <r>
          <rPr>
            <sz val="8"/>
            <color indexed="81"/>
            <rFont val="Tahoma"/>
            <family val="2"/>
          </rPr>
          <t xml:space="preserve">
The basket shares should add up to 100.
Mandatory field.</t>
        </r>
      </text>
    </comment>
    <comment ref="AF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text>
        <r>
          <rPr>
            <b/>
            <sz val="8"/>
            <color indexed="81"/>
            <rFont val="Tahoma"/>
            <family val="2"/>
          </rPr>
          <t>Instructions:</t>
        </r>
        <r>
          <rPr>
            <sz val="8"/>
            <color indexed="81"/>
            <rFont val="Tahoma"/>
            <family val="2"/>
          </rPr>
          <t xml:space="preserve">
Free text description of the underlying.
Optional field.</t>
        </r>
      </text>
    </comment>
    <comment ref="AJ6" authorId="0">
      <text>
        <r>
          <rPr>
            <b/>
            <sz val="8"/>
            <color indexed="81"/>
            <rFont val="Tahoma"/>
            <family val="2"/>
          </rPr>
          <t>Instructions:</t>
        </r>
        <r>
          <rPr>
            <sz val="8"/>
            <color indexed="81"/>
            <rFont val="Tahoma"/>
            <family val="2"/>
          </rPr>
          <t xml:space="preserve">
The basket shares should add up to 100.
Mandatory field.</t>
        </r>
      </text>
    </comment>
    <comment ref="AK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text>
        <r>
          <rPr>
            <b/>
            <sz val="8"/>
            <color indexed="81"/>
            <rFont val="Tahoma"/>
            <family val="2"/>
          </rPr>
          <t>Instructions:</t>
        </r>
        <r>
          <rPr>
            <sz val="8"/>
            <color indexed="81"/>
            <rFont val="Tahoma"/>
            <family val="2"/>
          </rPr>
          <t xml:space="preserve">
Free text description of the underlying.
Optional field.</t>
        </r>
      </text>
    </comment>
    <comment ref="AO6" authorId="0">
      <text>
        <r>
          <rPr>
            <b/>
            <sz val="8"/>
            <color indexed="81"/>
            <rFont val="Tahoma"/>
            <family val="2"/>
          </rPr>
          <t>Instructions:</t>
        </r>
        <r>
          <rPr>
            <sz val="8"/>
            <color indexed="81"/>
            <rFont val="Tahoma"/>
            <family val="2"/>
          </rPr>
          <t xml:space="preserve">
The basket shares should add up to 100.
Mandatory field.</t>
        </r>
      </text>
    </comment>
    <comment ref="AP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text>
        <r>
          <rPr>
            <b/>
            <sz val="8"/>
            <color indexed="81"/>
            <rFont val="Tahoma"/>
            <family val="2"/>
          </rPr>
          <t>Instructions:</t>
        </r>
        <r>
          <rPr>
            <sz val="8"/>
            <color indexed="81"/>
            <rFont val="Tahoma"/>
            <family val="2"/>
          </rPr>
          <t xml:space="preserve">
Free text description of the underlying.
Optional field.</t>
        </r>
      </text>
    </comment>
    <comment ref="AT6" authorId="0">
      <text>
        <r>
          <rPr>
            <b/>
            <sz val="8"/>
            <color indexed="81"/>
            <rFont val="Tahoma"/>
            <family val="2"/>
          </rPr>
          <t>Instructions:</t>
        </r>
        <r>
          <rPr>
            <sz val="8"/>
            <color indexed="81"/>
            <rFont val="Tahoma"/>
            <family val="2"/>
          </rPr>
          <t xml:space="preserve">
The basket shares should add up to 100.
Mandatory field.</t>
        </r>
      </text>
    </comment>
    <comment ref="AU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text>
        <r>
          <rPr>
            <b/>
            <sz val="8"/>
            <color indexed="81"/>
            <rFont val="Tahoma"/>
            <family val="2"/>
          </rPr>
          <t>Instructions:</t>
        </r>
        <r>
          <rPr>
            <sz val="8"/>
            <color indexed="81"/>
            <rFont val="Tahoma"/>
            <family val="2"/>
          </rPr>
          <t xml:space="preserve">
Free text description of the underlying.
Optional field.</t>
        </r>
      </text>
    </comment>
    <comment ref="AY6" authorId="0">
      <text>
        <r>
          <rPr>
            <b/>
            <sz val="8"/>
            <color indexed="81"/>
            <rFont val="Tahoma"/>
            <family val="2"/>
          </rPr>
          <t>Instructions:</t>
        </r>
        <r>
          <rPr>
            <sz val="8"/>
            <color indexed="81"/>
            <rFont val="Tahoma"/>
            <family val="2"/>
          </rPr>
          <t xml:space="preserve">
The basket shares should add up to 100.
Mandatory field.</t>
        </r>
      </text>
    </comment>
    <comment ref="AZ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text>
        <r>
          <rPr>
            <b/>
            <sz val="8"/>
            <color indexed="81"/>
            <rFont val="Tahoma"/>
            <family val="2"/>
          </rPr>
          <t>Instructions:</t>
        </r>
        <r>
          <rPr>
            <sz val="8"/>
            <color indexed="81"/>
            <rFont val="Tahoma"/>
            <family val="2"/>
          </rPr>
          <t xml:space="preserve">
Free text description of the underlying.
Optional field.</t>
        </r>
      </text>
    </comment>
    <comment ref="BD6" authorId="0">
      <text>
        <r>
          <rPr>
            <b/>
            <sz val="8"/>
            <color indexed="81"/>
            <rFont val="Tahoma"/>
            <family val="2"/>
          </rPr>
          <t>Instructions:</t>
        </r>
        <r>
          <rPr>
            <sz val="8"/>
            <color indexed="81"/>
            <rFont val="Tahoma"/>
            <family val="2"/>
          </rPr>
          <t xml:space="preserve">
The basket shares should add up to 100.
Mandatory field.</t>
        </r>
      </text>
    </comment>
    <comment ref="BE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text>
        <r>
          <rPr>
            <b/>
            <sz val="8"/>
            <color indexed="81"/>
            <rFont val="Tahoma"/>
            <family val="2"/>
          </rPr>
          <t>Instructions:</t>
        </r>
        <r>
          <rPr>
            <sz val="8"/>
            <color indexed="81"/>
            <rFont val="Tahoma"/>
            <family val="2"/>
          </rPr>
          <t xml:space="preserve">
Free text description of the underlying.
Optional field.</t>
        </r>
      </text>
    </comment>
    <comment ref="BI6" authorId="0">
      <text>
        <r>
          <rPr>
            <b/>
            <sz val="8"/>
            <color indexed="81"/>
            <rFont val="Tahoma"/>
            <family val="2"/>
          </rPr>
          <t>Instructions:</t>
        </r>
        <r>
          <rPr>
            <sz val="8"/>
            <color indexed="81"/>
            <rFont val="Tahoma"/>
            <family val="2"/>
          </rPr>
          <t xml:space="preserve">
The basket shares should add up to 100.
Mandatory field.</t>
        </r>
      </text>
    </comment>
    <comment ref="BJ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text>
        <r>
          <rPr>
            <b/>
            <sz val="8"/>
            <color indexed="81"/>
            <rFont val="Tahoma"/>
            <family val="2"/>
          </rPr>
          <t>Instructions:</t>
        </r>
        <r>
          <rPr>
            <sz val="8"/>
            <color indexed="81"/>
            <rFont val="Tahoma"/>
            <family val="2"/>
          </rPr>
          <t xml:space="preserve">
Free text description of the underlying.
Optional field.</t>
        </r>
      </text>
    </comment>
    <comment ref="BN6" authorId="0">
      <text>
        <r>
          <rPr>
            <b/>
            <sz val="8"/>
            <color indexed="81"/>
            <rFont val="Tahoma"/>
            <family val="2"/>
          </rPr>
          <t>Instructions:</t>
        </r>
        <r>
          <rPr>
            <sz val="8"/>
            <color indexed="81"/>
            <rFont val="Tahoma"/>
            <family val="2"/>
          </rPr>
          <t xml:space="preserve">
The basket shares should add up to 100.
Mandatory field.</t>
        </r>
      </text>
    </comment>
    <comment ref="BO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text>
        <r>
          <rPr>
            <b/>
            <sz val="8"/>
            <color indexed="81"/>
            <rFont val="Tahoma"/>
            <family val="2"/>
          </rPr>
          <t>Instructions:</t>
        </r>
        <r>
          <rPr>
            <sz val="8"/>
            <color indexed="81"/>
            <rFont val="Tahoma"/>
            <family val="2"/>
          </rPr>
          <t xml:space="preserve">
Free text description of the underlying.
Optional field.</t>
        </r>
      </text>
    </comment>
    <comment ref="BS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Choose from the dropdown.</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B6" authorId="1">
      <text>
        <r>
          <rPr>
            <b/>
            <sz val="9"/>
            <color indexed="81"/>
            <rFont val="Tahoma"/>
            <family val="2"/>
          </rPr>
          <t>Please form this as follows: Company name/ year/ option serie/ warrant</t>
        </r>
        <r>
          <rPr>
            <sz val="9"/>
            <color indexed="81"/>
            <rFont val="Tahoma"/>
            <family val="2"/>
          </rPr>
          <t xml:space="preserve">
</t>
        </r>
      </text>
    </comment>
    <comment ref="F6" authorId="1">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text>
        <r>
          <rPr>
            <b/>
            <sz val="9"/>
            <color indexed="81"/>
            <rFont val="Tahoma"/>
            <family val="2"/>
          </rPr>
          <t>Instructions:
Automatically populated based on Underlying Instrument.</t>
        </r>
        <r>
          <rPr>
            <sz val="9"/>
            <color indexed="81"/>
            <rFont val="Tahoma"/>
            <family val="2"/>
          </rPr>
          <t xml:space="preserve">
</t>
        </r>
      </text>
    </comment>
    <comment ref="O6" authorId="1">
      <text>
        <r>
          <rPr>
            <b/>
            <sz val="9"/>
            <color indexed="81"/>
            <rFont val="Tahoma"/>
            <family val="2"/>
          </rPr>
          <t>Populated by the Exchange</t>
        </r>
        <r>
          <rPr>
            <sz val="9"/>
            <color indexed="81"/>
            <rFont val="Tahoma"/>
            <family val="2"/>
          </rPr>
          <t xml:space="preserve">
</t>
        </r>
      </text>
    </comment>
  </commentList>
</comments>
</file>

<file path=xl/comments5.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6.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7.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comments8.xml><?xml version="1.0" encoding="utf-8"?>
<comments xmlns="http://schemas.openxmlformats.org/spreadsheetml/2006/main">
  <authors>
    <author>Asta Jepsen</author>
    <author>Riku Oksala</author>
  </authors>
  <commentList>
    <comment ref="C1" authorId="0">
      <text>
        <r>
          <rPr>
            <sz val="8"/>
            <color indexed="81"/>
            <rFont val="Tahoma"/>
            <family val="2"/>
          </rPr>
          <t xml:space="preserve">Foreningens fulde navn
</t>
        </r>
      </text>
    </comment>
    <comment ref="E1" authorId="1">
      <text>
        <r>
          <rPr>
            <b/>
            <sz val="9"/>
            <color indexed="81"/>
            <rFont val="Tahoma"/>
            <family val="2"/>
          </rPr>
          <t>(1. handelsdag)</t>
        </r>
        <r>
          <rPr>
            <sz val="9"/>
            <color indexed="81"/>
            <rFont val="Tahoma"/>
            <family val="2"/>
          </rPr>
          <t xml:space="preserve">
</t>
        </r>
      </text>
    </comment>
    <comment ref="A6" authorId="1">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text>
        <r>
          <rPr>
            <b/>
            <sz val="8"/>
            <color indexed="81"/>
            <rFont val="Tahoma"/>
            <family val="2"/>
          </rPr>
          <t>Instructions:</t>
        </r>
        <r>
          <rPr>
            <sz val="8"/>
            <color indexed="81"/>
            <rFont val="Tahoma"/>
            <family val="2"/>
          </rPr>
          <t xml:space="preserve">
(max 30 char.)
Kun afdelingens navn. "Investeringsforeningen" skal ikke medtages.
Dog skal investeringsforeningens navn medtages</t>
        </r>
      </text>
    </comment>
    <comment ref="C6" authorId="1">
      <text>
        <r>
          <rPr>
            <b/>
            <sz val="9"/>
            <color indexed="81"/>
            <rFont val="Tahoma"/>
            <family val="2"/>
          </rPr>
          <t xml:space="preserve">Instructions: (max 6 char.)
</t>
        </r>
        <r>
          <rPr>
            <sz val="9"/>
            <color indexed="81"/>
            <rFont val="Tahoma"/>
            <family val="2"/>
          </rPr>
          <t xml:space="preserve">
</t>
        </r>
      </text>
    </comment>
    <comment ref="D6" authorId="1">
      <text>
        <r>
          <rPr>
            <b/>
            <sz val="9"/>
            <color indexed="81"/>
            <rFont val="Tahoma"/>
            <family val="2"/>
          </rPr>
          <t xml:space="preserve">Instructions:
Max 40 characters. </t>
        </r>
        <r>
          <rPr>
            <sz val="9"/>
            <color indexed="81"/>
            <rFont val="Tahoma"/>
            <family val="2"/>
          </rPr>
          <t xml:space="preserve">
</t>
        </r>
      </text>
    </comment>
    <comment ref="E6" authorId="1">
      <text>
        <r>
          <rPr>
            <b/>
            <sz val="9"/>
            <color indexed="81"/>
            <rFont val="Tahoma"/>
            <family val="2"/>
          </rPr>
          <t xml:space="preserve">Instructions:
Max 16 characters. </t>
        </r>
      </text>
    </comment>
    <comment ref="F6" authorId="0">
      <text>
        <r>
          <rPr>
            <sz val="8"/>
            <color indexed="81"/>
            <rFont val="Tahoma"/>
            <family val="2"/>
          </rPr>
          <t>12 tegn</t>
        </r>
      </text>
    </comment>
    <comment ref="I6" authorId="1">
      <text>
        <r>
          <rPr>
            <b/>
            <sz val="9"/>
            <color indexed="81"/>
            <rFont val="Tahoma"/>
            <family val="2"/>
          </rPr>
          <t xml:space="preserve">Instructions: Udstedelsesvaluta
</t>
        </r>
      </text>
    </comment>
    <comment ref="J6" authorId="1">
      <text>
        <r>
          <rPr>
            <b/>
            <sz val="9"/>
            <color indexed="81"/>
            <rFont val="Tahoma"/>
            <family val="2"/>
          </rPr>
          <t xml:space="preserve">Instructions: Handelsvaluta
</t>
        </r>
        <r>
          <rPr>
            <sz val="9"/>
            <color indexed="81"/>
            <rFont val="Tahoma"/>
            <family val="2"/>
          </rPr>
          <t xml:space="preserve">
</t>
        </r>
      </text>
    </comment>
    <comment ref="K6" authorId="1">
      <text>
        <r>
          <rPr>
            <b/>
            <sz val="9"/>
            <color indexed="81"/>
            <rFont val="Tahoma"/>
            <family val="2"/>
          </rPr>
          <t>Instructions:</t>
        </r>
        <r>
          <rPr>
            <sz val="9"/>
            <color indexed="81"/>
            <rFont val="Tahoma"/>
            <family val="2"/>
          </rPr>
          <t xml:space="preserve">
Stykstørrelse på bevis
</t>
        </r>
      </text>
    </comment>
    <comment ref="L6" authorId="1">
      <text>
        <r>
          <rPr>
            <b/>
            <sz val="9"/>
            <color indexed="81"/>
            <rFont val="Tahoma"/>
            <family val="2"/>
          </rPr>
          <t>Instructions: 
Hjemland</t>
        </r>
        <r>
          <rPr>
            <sz val="9"/>
            <color indexed="81"/>
            <rFont val="Tahoma"/>
            <family val="2"/>
          </rPr>
          <t xml:space="preserve">
</t>
        </r>
      </text>
    </comment>
  </commentList>
</comments>
</file>

<file path=xl/sharedStrings.xml><?xml version="1.0" encoding="utf-8"?>
<sst xmlns="http://schemas.openxmlformats.org/spreadsheetml/2006/main" count="3280" uniqueCount="2165">
  <si>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</si>
  <si>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</si>
  <si>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</si>
  <si>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</si>
  <si>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</si>
  <si>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</si>
  <si>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</si>
  <si>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</si>
  <si>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</si>
  <si>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</si>
  <si>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</si>
  <si>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</si>
  <si>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</si>
  <si>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</si>
  <si>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</si>
  <si>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</si>
  <si>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</si>
  <si>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</si>
  <si>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</si>
  <si>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</si>
  <si>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</si>
  <si>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</si>
  <si>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</si>
  <si>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</si>
  <si>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</si>
  <si>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</si>
  <si>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</si>
  <si>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</si>
  <si>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</si>
  <si>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</si>
  <si>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</si>
  <si>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</si>
  <si>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</si>
  <si>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</si>
  <si>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</si>
  <si>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</si>
  <si>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</si>
  <si>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</si>
  <si>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</si>
  <si>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</si>
  <si>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</si>
  <si>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</si>
  <si>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</si>
  <si>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</si>
  <si>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</si>
  <si>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</si>
  <si>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</si>
  <si>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</si>
  <si>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</si>
  <si>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</si>
  <si>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</si>
  <si>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</si>
  <si>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</si>
  <si>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</si>
  <si>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</si>
  <si>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</si>
  <si>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</si>
  <si>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</si>
  <si>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</si>
  <si>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</si>
  <si>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</si>
  <si>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</si>
  <si>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</si>
  <si>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</si>
  <si>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</si>
  <si>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</si>
  <si>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</si>
  <si>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</si>
  <si>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</si>
  <si>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</si>
  <si>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</si>
  <si>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SE0000869646</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</si>
  <si>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</si>
  <si>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</si>
  <si>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</si>
  <si>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</si>
  <si>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</si>
  <si>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</si>
  <si>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</si>
  <si>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</si>
  <si>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</si>
  <si>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</si>
  <si>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</si>
  <si>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</si>
  <si>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</si>
  <si>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</si>
  <si>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</si>
  <si>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</si>
  <si>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</si>
  <si>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</si>
  <si>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</si>
  <si>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</si>
  <si>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</si>
  <si>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</si>
  <si>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</si>
  <si>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</si>
  <si>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</si>
  <si>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</si>
  <si>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</si>
  <si>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</si>
  <si>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</si>
  <si>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</si>
  <si>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</si>
  <si>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</si>
  <si>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</si>
  <si>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</si>
  <si>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</si>
  <si>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</si>
  <si>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</si>
  <si>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</si>
  <si>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</si>
  <si>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</si>
  <si>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</si>
  <si>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</si>
  <si>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</si>
  <si>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</si>
  <si>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</si>
  <si>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</si>
  <si>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</si>
  <si>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</si>
  <si>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</si>
  <si>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</si>
  <si>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</si>
  <si>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</si>
  <si>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</si>
  <si>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</si>
  <si>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</si>
  <si>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</si>
  <si>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</si>
  <si>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</si>
  <si>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</si>
  <si>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</si>
  <si>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</si>
  <si>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</si>
  <si>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</si>
  <si>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</si>
  <si>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</si>
  <si>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</si>
  <si>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</si>
  <si>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</si>
  <si>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</si>
  <si>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</si>
  <si>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</si>
  <si>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</si>
  <si>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Nordea Bank AB</t>
  </si>
  <si>
    <t>NDA</t>
  </si>
  <si>
    <t>SE0000427361</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</si>
  <si>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</si>
  <si>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</si>
  <si>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</si>
  <si>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</si>
  <si>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</si>
  <si>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</si>
  <si>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</si>
  <si>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</si>
  <si>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</si>
  <si>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</si>
  <si>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</si>
  <si>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</si>
  <si>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</si>
  <si>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</si>
  <si>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</si>
  <si>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</si>
  <si>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</si>
  <si>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</si>
  <si>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</si>
  <si>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</si>
  <si>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</si>
  <si>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</si>
  <si>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</si>
  <si>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</si>
  <si>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</si>
  <si>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</si>
  <si>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</si>
  <si>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</si>
  <si>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</si>
  <si>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</si>
  <si>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</si>
  <si>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</si>
  <si>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</si>
  <si>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</si>
  <si>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</si>
  <si>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</si>
  <si>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</si>
  <si>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</si>
  <si>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</si>
  <si>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</si>
  <si>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</si>
  <si>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</si>
  <si>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</si>
  <si>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</si>
  <si>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</si>
  <si>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</si>
  <si>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</si>
  <si>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</si>
  <si>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</si>
  <si>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</si>
  <si>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</si>
  <si>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</si>
  <si>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</si>
  <si>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</si>
  <si>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</si>
  <si>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</si>
  <si>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</si>
  <si>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</si>
  <si>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</si>
  <si>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</si>
  <si>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</si>
  <si>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</si>
  <si>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</si>
  <si>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</si>
  <si>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</si>
  <si>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</si>
  <si>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</si>
  <si>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</si>
  <si>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</si>
  <si>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</si>
  <si>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</si>
  <si>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</si>
  <si>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</si>
  <si>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</si>
  <si>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</si>
  <si>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</si>
  <si>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</si>
  <si>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</si>
  <si>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</si>
  <si>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</si>
  <si>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</si>
  <si>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</si>
  <si>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</si>
  <si>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</si>
  <si>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</si>
  <si>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</si>
  <si>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</si>
  <si>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</si>
  <si>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</si>
  <si>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</si>
  <si>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</si>
  <si>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</si>
  <si>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</si>
  <si>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</si>
  <si>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</si>
  <si>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</si>
  <si>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</si>
  <si>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</si>
  <si>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</si>
  <si>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</si>
  <si>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</si>
  <si>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</si>
  <si>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</si>
  <si>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</si>
  <si>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</si>
  <si>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</si>
  <si>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</si>
  <si>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</si>
  <si>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</si>
  <si>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</si>
  <si>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</si>
  <si>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</si>
  <si>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</si>
  <si>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</si>
  <si>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</si>
  <si>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</si>
  <si>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</si>
  <si>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</si>
  <si>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</si>
  <si>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</si>
  <si>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</si>
  <si>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</si>
  <si>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</si>
  <si>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</si>
  <si>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</si>
  <si>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</si>
  <si>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</si>
  <si>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</si>
  <si>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</si>
  <si>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</si>
  <si>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</si>
  <si>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</si>
  <si>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</si>
  <si>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</si>
  <si>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</si>
  <si>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</si>
  <si>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</si>
  <si>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</si>
  <si>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</si>
  <si>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</si>
  <si>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</si>
  <si>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</si>
  <si>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</si>
  <si>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</si>
  <si>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</si>
  <si>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</si>
  <si>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</si>
  <si>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</si>
  <si>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</si>
  <si>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</si>
  <si>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</si>
  <si>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</si>
  <si>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</si>
  <si>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</si>
  <si>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</si>
  <si>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</si>
  <si>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</si>
  <si>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</si>
  <si>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</si>
  <si>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</si>
  <si>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</si>
  <si>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</si>
  <si>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</si>
  <si>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</si>
  <si>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</si>
  <si>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</si>
  <si>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</si>
  <si>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</si>
  <si>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</si>
  <si>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</si>
  <si>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</si>
  <si>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</si>
  <si>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</si>
  <si>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</si>
  <si>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</si>
  <si>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</si>
  <si>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</si>
  <si>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</si>
  <si>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</si>
  <si>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</si>
  <si>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</si>
  <si>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</si>
  <si>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</si>
  <si>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</si>
  <si>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</si>
  <si>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</si>
  <si>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</si>
  <si>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</si>
  <si>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</si>
  <si>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</si>
  <si>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</si>
  <si>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</si>
  <si>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</si>
  <si>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</si>
  <si>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</si>
  <si>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</si>
  <si>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</si>
  <si>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</si>
  <si>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</si>
  <si>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</si>
  <si>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</si>
  <si>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</si>
  <si>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</si>
  <si>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</si>
  <si>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</si>
  <si>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</si>
  <si>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</si>
  <si>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</si>
  <si>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</si>
  <si>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</si>
  <si>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</si>
  <si>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</si>
  <si>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</si>
  <si>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</si>
  <si>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</si>
  <si>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</si>
  <si>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</si>
  <si>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</si>
  <si>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</si>
  <si>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</si>
  <si>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</si>
  <si>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</si>
  <si>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</si>
  <si>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</si>
  <si>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</si>
  <si>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</si>
  <si>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</si>
  <si>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</si>
  <si>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</si>
  <si>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</si>
  <si>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</si>
  <si>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</si>
  <si>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</si>
  <si>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</si>
  <si>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</si>
  <si>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</si>
  <si>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</si>
  <si>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</si>
  <si>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</si>
  <si>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</si>
  <si>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</si>
  <si>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</si>
  <si>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</si>
  <si>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</si>
  <si>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</si>
  <si>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</si>
  <si>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</si>
  <si>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</si>
  <si>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</si>
  <si>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</si>
  <si>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</si>
  <si>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</si>
  <si>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</si>
  <si>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</si>
  <si>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</si>
  <si>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</si>
  <si>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</si>
  <si>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</si>
  <si>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</si>
  <si>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</si>
  <si>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</si>
  <si>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</si>
  <si>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</si>
  <si>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</si>
  <si>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</si>
  <si>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</si>
  <si>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</si>
  <si>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</si>
  <si>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</si>
  <si>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</si>
  <si>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</si>
  <si>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</si>
  <si>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</si>
  <si>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</si>
  <si>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</si>
  <si>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</si>
  <si>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</si>
  <si>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</si>
  <si>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</si>
  <si>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</si>
  <si>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</si>
  <si>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</si>
  <si>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</si>
  <si>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</si>
  <si>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</si>
  <si>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</si>
  <si>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</si>
  <si>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</si>
  <si>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</si>
  <si>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</si>
  <si>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</si>
  <si>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</si>
  <si>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</si>
  <si>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</si>
  <si>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</si>
  <si>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</si>
  <si>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</si>
  <si>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</si>
  <si>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</si>
  <si>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</si>
  <si>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</si>
  <si>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</si>
  <si>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</si>
  <si>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</si>
  <si>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</si>
  <si>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</si>
  <si>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</si>
  <si>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</si>
  <si>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</si>
  <si>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</si>
  <si>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</si>
  <si>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</si>
  <si>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</si>
  <si>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</si>
  <si>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</si>
  <si>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</si>
  <si>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</si>
  <si>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</si>
  <si>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</si>
  <si>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</si>
  <si>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</si>
  <si>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</si>
  <si>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</si>
  <si>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</si>
  <si>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</si>
  <si>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</si>
  <si>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</si>
  <si>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</si>
  <si>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</si>
  <si>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</si>
  <si>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</si>
  <si>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</si>
  <si>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</si>
  <si>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</si>
  <si>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</si>
  <si>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</si>
  <si>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</si>
  <si>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</si>
  <si>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</si>
  <si>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</si>
  <si>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</si>
  <si>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</si>
  <si>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</si>
  <si>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</si>
  <si>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</si>
  <si>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</si>
  <si>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</si>
  <si>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</si>
  <si>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</si>
  <si>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</si>
  <si>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</si>
  <si>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</si>
  <si>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</si>
  <si>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</si>
  <si>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</si>
  <si>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</si>
  <si>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</si>
  <si>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</si>
  <si>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</si>
  <si>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</si>
  <si>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</si>
  <si>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</si>
  <si>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</si>
  <si>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</si>
  <si>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</si>
  <si>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</si>
  <si>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</si>
  <si>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</si>
  <si>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</si>
  <si>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</si>
  <si>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</si>
  <si>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</si>
  <si>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</si>
  <si>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</si>
  <si>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</si>
  <si>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</si>
  <si>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</si>
  <si>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</si>
  <si>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</si>
  <si>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</si>
  <si>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</si>
  <si>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</si>
  <si>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</si>
  <si>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</si>
  <si>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</si>
  <si>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</si>
  <si>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</si>
  <si>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</si>
  <si>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</si>
  <si>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</si>
  <si>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</si>
  <si>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</si>
  <si>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</si>
  <si>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</si>
  <si>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</si>
  <si>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</si>
  <si>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</si>
  <si>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</si>
  <si>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</si>
  <si>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</si>
  <si>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</si>
  <si>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</si>
  <si>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</si>
  <si>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</si>
  <si>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</si>
  <si>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</si>
  <si>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</si>
  <si>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</si>
  <si>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</si>
  <si>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</si>
  <si>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</si>
  <si>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</si>
  <si>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</si>
  <si>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</si>
  <si>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</si>
  <si>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</si>
  <si>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</si>
  <si>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</si>
  <si>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</si>
  <si>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</si>
  <si>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</si>
  <si>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</si>
  <si>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</si>
  <si>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</si>
  <si>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</si>
  <si>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</si>
  <si>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</si>
  <si>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</si>
  <si>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</si>
  <si>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</si>
  <si>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</si>
  <si>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</si>
  <si>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</si>
  <si>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</si>
  <si>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</si>
  <si>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</si>
  <si>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</si>
  <si>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</si>
  <si>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</si>
  <si>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</si>
  <si>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</si>
  <si>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</si>
  <si>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</si>
  <si>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</si>
  <si>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</si>
  <si>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</si>
  <si>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</si>
  <si>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</si>
  <si>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</si>
  <si>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</si>
  <si>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</si>
  <si>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</si>
  <si>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</si>
  <si>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</si>
  <si>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</si>
  <si>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</si>
  <si>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</si>
  <si>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</si>
  <si>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</si>
  <si>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</si>
  <si>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</si>
  <si>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</si>
  <si>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</si>
  <si>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</si>
  <si>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</si>
  <si>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</si>
  <si>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</si>
  <si>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</si>
  <si>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</si>
  <si>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</si>
  <si>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</si>
  <si>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</si>
  <si>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</si>
  <si>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</si>
  <si>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</si>
  <si>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</si>
  <si>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</si>
  <si>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</si>
  <si>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</si>
  <si>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</si>
  <si>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</si>
  <si>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</si>
  <si>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</si>
  <si>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</si>
  <si>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</si>
  <si>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</si>
  <si>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</si>
  <si>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</si>
  <si>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</si>
  <si>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</si>
  <si>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</si>
  <si>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</si>
  <si>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</si>
  <si>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</si>
  <si>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</si>
  <si>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</si>
  <si>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</si>
  <si>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</si>
  <si>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</si>
  <si>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</si>
  <si>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</si>
  <si>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</si>
  <si>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</si>
  <si>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</si>
  <si>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</si>
  <si>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</si>
  <si>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</si>
  <si>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</si>
  <si>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</si>
  <si>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</si>
  <si>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</si>
  <si>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</si>
  <si>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</si>
  <si>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</si>
  <si>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</si>
  <si>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</si>
  <si>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</si>
  <si>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</si>
  <si>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</si>
  <si>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</si>
  <si>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</si>
  <si>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</si>
  <si>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</si>
  <si>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</si>
  <si>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</si>
  <si>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</si>
  <si>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</si>
  <si>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</si>
  <si>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</si>
  <si>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</si>
  <si>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</si>
  <si>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</si>
  <si>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</si>
  <si>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</si>
  <si>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</si>
  <si>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</si>
  <si>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</si>
  <si>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</si>
  <si>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</si>
  <si>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</si>
  <si>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</si>
  <si>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</si>
  <si>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</si>
  <si>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</si>
  <si>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</si>
  <si>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</si>
  <si>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</si>
  <si>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</si>
  <si>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</si>
  <si>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</si>
  <si>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</si>
  <si>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</si>
  <si>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</si>
  <si>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</si>
  <si>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</si>
  <si>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</si>
  <si>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</si>
  <si>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</si>
  <si>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</si>
  <si>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</si>
  <si>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</si>
  <si>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</si>
  <si>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</si>
  <si>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</si>
  <si>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</si>
  <si>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</si>
  <si>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</si>
  <si>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</si>
  <si>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</si>
  <si>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</si>
  <si>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</si>
  <si>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</si>
  <si>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</si>
  <si>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</si>
  <si>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</si>
  <si>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</si>
  <si>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</si>
  <si>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</si>
  <si>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</si>
  <si>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</si>
  <si>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</si>
  <si>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</si>
  <si>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</si>
  <si>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</si>
  <si>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</si>
  <si>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</si>
  <si>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</si>
  <si>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</si>
  <si>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</si>
  <si>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</si>
  <si>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</si>
  <si>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</si>
  <si>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</si>
  <si>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</si>
  <si>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</si>
  <si>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</si>
  <si>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</si>
  <si>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</si>
  <si>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</si>
  <si>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</si>
  <si>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</si>
  <si>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</si>
  <si>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</si>
  <si>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</si>
  <si>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</si>
  <si>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</si>
  <si>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</si>
  <si>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</si>
  <si>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</si>
  <si>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</si>
  <si>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</si>
  <si>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</si>
  <si>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</si>
  <si>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</si>
  <si>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</si>
  <si>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</si>
  <si>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</si>
  <si>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</si>
  <si>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</si>
  <si>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</si>
  <si>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</si>
  <si>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</si>
  <si>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</si>
  <si>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</si>
  <si>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</si>
  <si>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</si>
  <si>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</si>
  <si>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</si>
  <si>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</si>
  <si>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</si>
  <si>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</si>
  <si>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</si>
  <si>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</si>
  <si>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</si>
  <si>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</si>
  <si>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</si>
  <si>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</si>
  <si>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</si>
  <si>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</si>
  <si>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</si>
  <si>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</si>
  <si>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</si>
  <si>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</si>
  <si>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</si>
  <si>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</si>
  <si>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</si>
  <si>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</si>
  <si>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</si>
  <si>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</si>
  <si>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</si>
  <si>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</si>
  <si>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</si>
  <si>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</si>
  <si>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</si>
  <si>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</si>
  <si>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</si>
  <si>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</si>
  <si>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</si>
  <si>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</si>
  <si>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</si>
  <si>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</si>
  <si>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</si>
  <si>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</si>
  <si>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</si>
  <si>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</si>
  <si>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</si>
  <si>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</si>
  <si>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</si>
  <si>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</si>
  <si>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</si>
  <si>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</si>
  <si>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</si>
  <si>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</si>
  <si>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</si>
  <si>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</si>
  <si>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</si>
  <si>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</si>
  <si>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</si>
  <si>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</si>
  <si>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</si>
  <si>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</si>
  <si>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</si>
  <si>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</si>
  <si>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</si>
  <si>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</si>
  <si>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</si>
  <si>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</si>
  <si>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</si>
  <si>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</si>
  <si>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</si>
  <si>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</si>
  <si>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</si>
  <si>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</si>
  <si>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</si>
  <si>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</si>
  <si>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</si>
  <si>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</si>
  <si>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</si>
  <si>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</si>
  <si>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</si>
  <si>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</si>
  <si>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</si>
  <si>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</si>
  <si>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</si>
  <si>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</si>
  <si>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</si>
  <si>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</si>
  <si>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</si>
  <si>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</si>
  <si>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</si>
  <si>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</si>
  <si>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</si>
  <si>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</si>
  <si>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</si>
  <si>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</si>
  <si>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</si>
  <si>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</si>
  <si>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</si>
  <si>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</si>
  <si>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</si>
  <si>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</si>
  <si>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</si>
  <si>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</si>
  <si>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</si>
  <si>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</si>
  <si>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</si>
  <si>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</si>
  <si>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</si>
  <si>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</si>
  <si>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</si>
  <si>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</si>
  <si>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</si>
  <si>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</si>
  <si>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</si>
  <si>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</si>
  <si>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</si>
  <si>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</si>
  <si>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</si>
  <si>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</si>
  <si>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</si>
  <si>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</si>
  <si>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</si>
  <si>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</si>
  <si>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</si>
  <si>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</si>
  <si>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</si>
  <si>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</si>
  <si>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</si>
  <si>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</si>
  <si>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</si>
  <si>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</si>
  <si>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</si>
  <si>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</si>
  <si>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</si>
  <si>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</si>
  <si>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</si>
  <si>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</si>
  <si>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</si>
  <si>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</si>
  <si>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</si>
  <si>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</si>
  <si>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</si>
  <si>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</si>
  <si>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</si>
  <si>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</si>
  <si>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</si>
  <si>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</si>
  <si>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</si>
  <si>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</si>
  <si>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</si>
  <si>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</si>
  <si>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</si>
  <si>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</si>
  <si>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</si>
  <si>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</si>
  <si>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</si>
  <si>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</si>
  <si>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</si>
  <si>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</si>
  <si>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</si>
  <si>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</si>
  <si>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</si>
  <si>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</si>
  <si>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</si>
  <si>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</si>
  <si>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</si>
  <si>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</si>
  <si>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</si>
  <si>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</si>
  <si>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</si>
  <si>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</si>
  <si>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</si>
  <si>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</si>
  <si>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</si>
  <si>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</si>
  <si>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</si>
  <si>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</si>
  <si>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</si>
  <si>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</si>
  <si>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</si>
  <si>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</si>
  <si>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</si>
  <si>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</si>
  <si>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</si>
  <si>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</si>
  <si>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</si>
  <si>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</si>
  <si>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</si>
  <si>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</si>
  <si>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</si>
  <si>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</si>
  <si>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</si>
  <si>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</si>
  <si>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</si>
  <si>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</si>
  <si>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</si>
  <si>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</si>
  <si>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</si>
  <si>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</si>
  <si>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</si>
  <si>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</si>
  <si>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</si>
  <si>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</si>
  <si>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</si>
  <si>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</si>
  <si>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</si>
  <si>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</si>
  <si>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</si>
  <si>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</si>
  <si>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</si>
  <si>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</si>
  <si>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</si>
  <si>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</si>
  <si>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</si>
  <si>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</si>
  <si>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</si>
  <si>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</si>
  <si>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</si>
  <si>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</si>
  <si>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</si>
  <si>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</si>
  <si>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</si>
  <si>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</si>
  <si>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</si>
  <si>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</si>
  <si>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</si>
  <si>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</si>
  <si>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</si>
  <si>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</si>
  <si>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</si>
  <si>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</si>
  <si>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</si>
  <si>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</si>
  <si>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</si>
  <si>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</si>
  <si>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</si>
  <si>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</si>
  <si>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</si>
  <si>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</si>
  <si>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</si>
  <si>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</si>
  <si>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</si>
  <si>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</si>
  <si>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</si>
  <si>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</si>
  <si>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</si>
  <si>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</si>
  <si>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</si>
  <si>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</si>
  <si>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</si>
  <si>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</si>
  <si>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</si>
  <si>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</si>
  <si>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</si>
  <si>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</si>
  <si>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</si>
  <si>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</si>
  <si>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</si>
  <si>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</si>
  <si>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</si>
  <si>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</si>
  <si>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</si>
  <si>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</si>
  <si>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</si>
  <si>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</si>
  <si>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</si>
  <si>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</si>
  <si>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</si>
  <si>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</si>
  <si>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</si>
  <si>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</si>
  <si>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</si>
  <si>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</si>
  <si>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</si>
  <si>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</si>
  <si>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</si>
  <si>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</si>
  <si>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</si>
  <si>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</si>
  <si>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</si>
  <si>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</si>
  <si>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</si>
  <si>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</si>
  <si>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</si>
  <si>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</si>
  <si>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</si>
  <si>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</si>
  <si>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</si>
  <si>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</si>
  <si>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</si>
  <si>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</si>
  <si>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</si>
  <si>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</si>
  <si>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</si>
  <si>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</si>
  <si>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</si>
  <si>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</si>
  <si>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</si>
  <si>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</si>
  <si>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</si>
  <si>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</si>
  <si>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</si>
  <si>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</si>
  <si>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</si>
  <si>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</si>
  <si>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</si>
  <si>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</si>
  <si>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</si>
  <si>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</si>
  <si>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</si>
  <si>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</si>
  <si>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</si>
  <si>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</si>
  <si>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</si>
  <si>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</si>
  <si>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</si>
  <si>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</si>
  <si>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</si>
  <si>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</si>
  <si>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</si>
  <si>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</si>
  <si>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</si>
  <si>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</si>
  <si>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</si>
  <si>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</si>
  <si>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</si>
  <si>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</si>
  <si>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</si>
  <si>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</si>
  <si>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</si>
  <si>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</si>
  <si>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</si>
  <si>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</si>
  <si>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</si>
  <si>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</si>
  <si>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</si>
  <si>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</si>
  <si>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</si>
  <si>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</si>
  <si>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</si>
  <si>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</si>
  <si>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</si>
  <si>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</si>
  <si>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</si>
  <si>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</si>
  <si>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</si>
  <si>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</si>
  <si>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</si>
  <si>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</si>
  <si>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</si>
  <si>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</si>
  <si>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</si>
  <si>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</si>
  <si>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</si>
  <si>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</si>
  <si>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</si>
  <si>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</si>
  <si>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</si>
  <si>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</si>
  <si>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</si>
  <si>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</si>
  <si>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</si>
  <si>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</si>
  <si>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</si>
  <si>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</si>
  <si>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</si>
  <si>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</si>
  <si>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</si>
  <si>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</si>
  <si>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</si>
  <si>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</si>
  <si>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</si>
  <si>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</si>
  <si>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</si>
  <si>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</si>
  <si>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</si>
  <si>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</si>
  <si>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</si>
  <si>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</si>
  <si>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</si>
  <si>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</si>
  <si>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</si>
  <si>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</si>
  <si>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</si>
  <si>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</si>
  <si>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</si>
  <si>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</si>
  <si>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</si>
  <si>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</si>
  <si>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</si>
  <si>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</si>
  <si>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</si>
  <si>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</si>
  <si>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</si>
  <si>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</si>
  <si>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</si>
  <si>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</si>
  <si>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</si>
  <si>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</si>
  <si>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</si>
  <si>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</si>
  <si>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</si>
  <si>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</si>
  <si>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</si>
  <si>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</si>
  <si>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</si>
  <si>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</si>
  <si>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</si>
  <si>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</si>
  <si>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</si>
  <si>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</si>
  <si>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</si>
  <si>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</si>
  <si>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</si>
  <si>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</si>
  <si>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</si>
  <si>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</si>
  <si>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</si>
  <si>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</si>
  <si>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</si>
  <si>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</si>
  <si>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</si>
  <si>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</si>
  <si>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</si>
  <si>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</si>
  <si>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</si>
  <si>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</si>
  <si>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</si>
  <si>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</si>
  <si>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</si>
  <si>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</si>
  <si>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</si>
  <si>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</si>
  <si>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</si>
  <si>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</si>
  <si>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</si>
  <si>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</si>
  <si>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</si>
  <si>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</si>
  <si>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</si>
  <si>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</si>
  <si>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</si>
  <si>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</si>
  <si>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</si>
  <si>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</si>
  <si>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</si>
  <si>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</si>
  <si>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</si>
  <si>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</si>
  <si>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</si>
  <si>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</si>
  <si>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</si>
  <si>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</si>
  <si>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</si>
  <si>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</si>
  <si>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</si>
  <si>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</si>
  <si>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</si>
  <si>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</si>
  <si>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</si>
  <si>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</si>
  <si>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</si>
  <si>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</si>
  <si>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</si>
  <si>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</si>
  <si>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</si>
  <si>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</si>
  <si>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</si>
  <si>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</si>
  <si>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</si>
  <si>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</si>
  <si>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</si>
  <si>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</si>
  <si>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</si>
  <si>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</si>
  <si>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</si>
  <si>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</si>
  <si>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</si>
  <si>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</si>
  <si>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</si>
  <si>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</si>
  <si>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</si>
  <si>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</si>
  <si>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</si>
  <si>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</si>
  <si>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</si>
  <si>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</si>
  <si>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</si>
  <si>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</si>
  <si>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</si>
  <si>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</si>
  <si>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</si>
  <si>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</si>
  <si>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</si>
  <si>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</si>
  <si>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</si>
  <si>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</si>
  <si>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</si>
  <si>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</si>
  <si>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</si>
  <si>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</si>
  <si>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</si>
  <si>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</si>
  <si>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</si>
  <si>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</si>
  <si>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</si>
  <si>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</si>
  <si>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</si>
  <si>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</si>
  <si>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</si>
  <si>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</si>
  <si>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</si>
  <si>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</si>
  <si>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</si>
  <si>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</si>
  <si>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</si>
  <si>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</si>
  <si>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</si>
  <si>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</si>
  <si>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</si>
  <si>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</si>
  <si>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</si>
  <si>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</si>
  <si>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</si>
  <si>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</si>
  <si>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</si>
  <si>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</si>
  <si>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</si>
  <si>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</si>
  <si>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</si>
  <si>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</si>
  <si>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</si>
  <si>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</si>
  <si>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</si>
  <si>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</si>
  <si>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</si>
  <si>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</si>
  <si>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</si>
  <si>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</si>
  <si>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</si>
  <si>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</si>
  <si>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</si>
  <si>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</si>
  <si>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</si>
  <si>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</si>
  <si>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</si>
  <si>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</si>
  <si>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</si>
  <si>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</si>
  <si>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</si>
  <si>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</si>
  <si>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</si>
  <si>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</si>
  <si>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</si>
  <si>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</si>
  <si>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</si>
  <si>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</si>
  <si>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</si>
  <si>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</si>
  <si>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</si>
  <si>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</si>
  <si>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</si>
  <si>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</si>
  <si>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</si>
  <si>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</si>
  <si>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</si>
  <si>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</si>
  <si>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</si>
  <si>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</si>
  <si>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</si>
  <si>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</si>
  <si>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</si>
  <si>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</si>
  <si>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</si>
  <si>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</si>
  <si>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</si>
  <si>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</si>
  <si>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</si>
  <si>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</si>
  <si>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</si>
  <si>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</si>
  <si>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</si>
  <si>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</si>
  <si>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</si>
  <si>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</si>
  <si>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</si>
  <si>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</si>
  <si>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</si>
  <si>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</si>
  <si>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</si>
  <si>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</si>
  <si>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</si>
  <si>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</si>
  <si>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</si>
  <si>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</si>
  <si>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</si>
  <si>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</si>
  <si>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</si>
  <si>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</si>
  <si>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</si>
  <si>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</si>
  <si>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</si>
  <si>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</si>
  <si>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</si>
  <si>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</si>
  <si>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</si>
  <si>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</si>
  <si>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</si>
  <si>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</si>
  <si>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</si>
  <si>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</si>
  <si>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</si>
  <si>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</si>
  <si>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</si>
  <si>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</si>
  <si>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</si>
  <si>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</si>
  <si>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</si>
  <si>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</si>
  <si>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</si>
  <si>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</si>
  <si>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</si>
  <si>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</si>
  <si>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</si>
  <si>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</si>
  <si>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</si>
  <si>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</si>
  <si>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</si>
  <si>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</si>
  <si>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</si>
  <si>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</si>
  <si>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</si>
  <si>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</si>
  <si>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</si>
  <si>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</si>
  <si>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</si>
  <si>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</si>
  <si>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</si>
  <si>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</si>
  <si>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</si>
  <si>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</si>
  <si>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</si>
  <si>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</si>
  <si>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</si>
  <si>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</si>
  <si>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</si>
  <si>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</si>
  <si>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</si>
  <si>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</si>
  <si>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</si>
  <si>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Fortum Värme Holding</t>
  </si>
  <si>
    <t>FORVA</t>
  </si>
  <si>
    <t>FX -EURUSD</t>
  </si>
  <si>
    <t>XXEURUSD</t>
  </si>
  <si>
    <t>Bergteamet Holding AB</t>
  </si>
  <si>
    <t>BHAB</t>
  </si>
  <si>
    <t>XXAGRICINDEX</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</si>
  <si>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</si>
  <si>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</si>
  <si>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</si>
  <si>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</si>
  <si>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</si>
  <si>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</si>
  <si>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</si>
  <si>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</si>
  <si>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</si>
  <si>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</si>
  <si>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</si>
  <si>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</si>
  <si>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</si>
  <si>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</si>
  <si>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</si>
  <si>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</si>
  <si>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</si>
  <si>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</si>
  <si>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</si>
  <si>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</si>
  <si>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</si>
  <si>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Agricultural - Skim milk</t>
  </si>
  <si>
    <t>XXSKIMMILK</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</si>
  <si>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</si>
  <si>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</si>
  <si>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</si>
  <si>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</si>
  <si>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</si>
  <si>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</si>
  <si>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</si>
  <si>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</si>
  <si>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</si>
  <si>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</si>
  <si>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</si>
  <si>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</si>
  <si>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</si>
  <si>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</si>
  <si>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</si>
  <si>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</si>
  <si>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</si>
  <si>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</si>
  <si>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</si>
  <si>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</si>
  <si>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</si>
  <si>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</si>
  <si>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</si>
  <si>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</si>
  <si>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</si>
  <si>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</si>
  <si>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</si>
  <si>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</si>
  <si>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</si>
  <si>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</si>
  <si>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</si>
  <si>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</si>
  <si>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</si>
  <si>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</si>
  <si>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</si>
  <si>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</si>
  <si>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</si>
  <si>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</si>
  <si>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</si>
  <si>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</si>
  <si>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</si>
  <si>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</si>
  <si>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</si>
  <si>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</si>
  <si>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</si>
  <si>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</si>
  <si>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</si>
  <si>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</si>
  <si>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</si>
  <si>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</si>
  <si>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</si>
  <si>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</si>
  <si>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</si>
  <si>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</si>
  <si>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</si>
  <si>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</si>
  <si>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</si>
  <si>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</si>
  <si>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</si>
  <si>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</si>
  <si>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</si>
  <si>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</si>
  <si>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</si>
  <si>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</si>
  <si>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</si>
  <si>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</si>
  <si>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</si>
  <si>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</si>
  <si>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</si>
  <si>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</si>
  <si>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</si>
  <si>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</si>
  <si>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</si>
  <si>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</si>
  <si>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</si>
  <si>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</si>
  <si>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</si>
  <si>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</si>
  <si>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</si>
  <si>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</si>
  <si>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</si>
  <si>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</si>
  <si>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</si>
  <si>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</si>
  <si>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</si>
  <si>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</si>
  <si>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</si>
  <si>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</si>
  <si>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</si>
  <si>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</si>
  <si>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</si>
  <si>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</si>
  <si>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</si>
  <si>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</si>
  <si>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</si>
  <si>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</si>
  <si>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</si>
  <si>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</si>
  <si>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BMG3682E1277</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</si>
  <si>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</si>
  <si>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</si>
  <si>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</si>
  <si>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</si>
  <si>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</si>
  <si>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</si>
  <si>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</si>
  <si>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</si>
  <si>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</si>
  <si>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</si>
  <si>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</si>
  <si>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</si>
  <si>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</si>
  <si>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</si>
  <si>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</si>
  <si>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</si>
  <si>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</si>
  <si>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</si>
  <si>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</si>
  <si>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</si>
  <si>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SE0006886750</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</si>
  <si>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</si>
  <si>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</si>
  <si>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</si>
  <si>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</si>
  <si>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</si>
  <si>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</si>
  <si>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</si>
  <si>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</si>
  <si>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</si>
  <si>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</si>
  <si>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</si>
  <si>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</si>
  <si>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</si>
  <si>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</si>
  <si>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</si>
  <si>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</si>
  <si>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</si>
  <si>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</si>
  <si>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</si>
  <si>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</si>
  <si>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</si>
  <si>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</si>
  <si>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</si>
  <si>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</si>
  <si>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</si>
  <si>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</si>
  <si>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</si>
  <si>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</si>
  <si>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</si>
  <si>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</si>
  <si>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</si>
  <si>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Agricultural - Rapeseed</t>
  </si>
  <si>
    <t>Energy - Gasoil</t>
  </si>
  <si>
    <t>XXGASOIL</t>
  </si>
  <si>
    <t>XXRAPESEED</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</si>
  <si>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</si>
  <si>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</si>
  <si>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</si>
  <si>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</si>
  <si>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</si>
  <si>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</si>
  <si>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</si>
  <si>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</si>
  <si>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</si>
  <si>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</si>
  <si>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</si>
  <si>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</si>
  <si>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Fingerprint AB ser. B</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</si>
  <si>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</si>
  <si>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</si>
  <si>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</si>
  <si>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</si>
  <si>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</si>
  <si>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</si>
  <si>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</si>
  <si>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</si>
  <si>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</si>
  <si>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</si>
  <si>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</si>
  <si>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</si>
  <si>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</si>
  <si>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</si>
  <si>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</si>
  <si>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</si>
  <si>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</si>
  <si>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</si>
  <si>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</si>
  <si>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</si>
  <si>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</si>
  <si>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</si>
  <si>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</si>
  <si>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</si>
  <si>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</si>
  <si>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</si>
  <si>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</si>
  <si>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</si>
  <si>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</si>
  <si>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</si>
  <si>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</si>
  <si>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</si>
  <si>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</si>
  <si>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</si>
  <si>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</si>
  <si>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</si>
  <si>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</si>
  <si>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</si>
  <si>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</si>
  <si>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</si>
  <si>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</si>
  <si>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</si>
  <si>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</si>
  <si>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</si>
  <si>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</si>
  <si>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</si>
  <si>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</si>
  <si>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</si>
  <si>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</si>
  <si>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</si>
  <si>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</si>
  <si>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</si>
  <si>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</si>
  <si>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</si>
  <si>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</si>
  <si>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</si>
  <si>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</si>
  <si>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</si>
  <si>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</si>
  <si>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</si>
  <si>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</si>
  <si>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</si>
  <si>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</si>
  <si>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</si>
  <si>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</si>
  <si>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</si>
  <si>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</si>
  <si>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SE0006886768</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</si>
  <si>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</si>
  <si>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</si>
  <si>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</si>
  <si>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</si>
  <si>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</si>
  <si>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</si>
  <si>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</si>
  <si>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</si>
  <si>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</si>
  <si>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</si>
  <si>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</si>
  <si>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</si>
  <si>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</si>
  <si>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</si>
  <si>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</si>
  <si>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</si>
  <si>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</si>
  <si>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</si>
  <si>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</si>
  <si>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</si>
  <si>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</si>
  <si>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</si>
  <si>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</si>
  <si>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</si>
  <si>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</si>
  <si>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</si>
  <si>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</si>
  <si>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</si>
  <si>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</si>
  <si>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</si>
  <si>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</si>
  <si>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</si>
  <si>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</si>
  <si>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</si>
  <si>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</si>
  <si>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</si>
  <si>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</si>
  <si>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</si>
  <si>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</si>
  <si>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</si>
  <si>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</si>
  <si>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</si>
  <si>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</si>
  <si>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</si>
  <si>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</si>
  <si>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</si>
  <si>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</si>
  <si>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</si>
  <si>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</si>
  <si>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</si>
  <si>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</si>
  <si>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</si>
  <si>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</si>
  <si>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</si>
  <si>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</si>
  <si>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</si>
  <si>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</si>
  <si>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</si>
  <si>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</si>
  <si>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</si>
  <si>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</si>
  <si>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</si>
  <si>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</si>
  <si>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</si>
  <si>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</si>
  <si>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</si>
  <si>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</si>
  <si>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</si>
  <si>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</si>
  <si>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</si>
  <si>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</si>
  <si>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</si>
  <si>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</si>
  <si>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</si>
  <si>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</si>
  <si>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</si>
  <si>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</si>
  <si>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</si>
  <si>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</si>
  <si>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</si>
  <si>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</si>
  <si>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</si>
  <si>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</si>
  <si>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</si>
  <si>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</si>
  <si>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</si>
  <si>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</si>
  <si>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</si>
  <si>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</si>
  <si>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</si>
  <si>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</si>
  <si>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</si>
  <si>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</si>
  <si>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</si>
  <si>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</si>
  <si>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</si>
  <si>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</si>
  <si>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</si>
  <si>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</si>
  <si>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</si>
  <si>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</si>
  <si>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</si>
  <si>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</si>
  <si>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</si>
  <si>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</si>
  <si>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</si>
  <si>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</si>
  <si>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</si>
  <si>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</si>
  <si>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</si>
  <si>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</si>
  <si>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</si>
  <si>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</si>
  <si>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</si>
  <si>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</si>
  <si>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</si>
  <si>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</si>
  <si>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</si>
  <si>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</si>
  <si>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</si>
  <si>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</si>
  <si>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</si>
  <si>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</si>
  <si>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</si>
  <si>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</si>
  <si>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</si>
  <si>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</si>
  <si>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</si>
  <si>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</si>
  <si>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</si>
  <si>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</si>
  <si>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</si>
  <si>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</si>
  <si>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</si>
  <si>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</si>
  <si>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</si>
  <si>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</si>
  <si>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</si>
  <si>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</si>
  <si>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</si>
  <si>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</si>
  <si>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</si>
  <si>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</si>
  <si>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</si>
  <si>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</si>
  <si>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</si>
  <si>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</si>
  <si>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</si>
  <si>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</si>
  <si>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</si>
  <si>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</si>
  <si>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</si>
  <si>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</si>
  <si>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</si>
  <si>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</si>
  <si>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</si>
  <si>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</si>
  <si>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</si>
  <si>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</si>
  <si>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</si>
  <si>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</si>
  <si>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</si>
  <si>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</si>
  <si>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</si>
  <si>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</si>
  <si>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</si>
  <si>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</si>
  <si>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</si>
  <si>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</si>
  <si>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</si>
  <si>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</si>
  <si>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</si>
  <si>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SE0005188711</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</si>
  <si>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</si>
  <si>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</si>
  <si>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</si>
  <si>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</si>
  <si>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</si>
  <si>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</si>
  <si>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</si>
  <si>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</si>
  <si>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</si>
  <si>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</si>
  <si>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</si>
  <si>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</si>
  <si>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</si>
  <si>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</si>
  <si>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</si>
  <si>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</si>
  <si>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</si>
  <si>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</si>
  <si>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</si>
  <si>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</si>
  <si>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</si>
  <si>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</si>
  <si>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</si>
  <si>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</si>
  <si>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</si>
  <si>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</si>
  <si>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</si>
  <si>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</si>
  <si>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SE0000950636</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</si>
  <si>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</si>
  <si>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</si>
  <si>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</si>
  <si>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</si>
  <si>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</si>
  <si>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</si>
  <si>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</si>
  <si>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</si>
  <si>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</si>
  <si>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</si>
  <si>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</si>
  <si>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</si>
  <si>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</si>
  <si>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</si>
  <si>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</si>
  <si>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</si>
  <si>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SEB Wealth Manaement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</si>
  <si>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</si>
  <si>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</si>
  <si>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</si>
  <si>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</si>
  <si>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</si>
  <si>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</si>
  <si>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</si>
  <si>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</si>
  <si>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</si>
  <si>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</si>
  <si>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</si>
  <si>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</si>
  <si>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</si>
  <si>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</si>
  <si>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</si>
  <si>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</si>
  <si>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</si>
  <si>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</si>
  <si>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</si>
  <si>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</si>
  <si>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</si>
  <si>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</si>
  <si>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</si>
  <si>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</si>
  <si>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</si>
  <si>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</si>
  <si>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</si>
  <si>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</si>
  <si>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</si>
  <si>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</si>
  <si>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</si>
  <si>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</si>
  <si>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</si>
  <si>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</si>
  <si>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</si>
  <si>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</si>
  <si>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</si>
  <si>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</si>
  <si>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</si>
  <si>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</si>
  <si>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</si>
  <si>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</si>
  <si>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</si>
  <si>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</si>
  <si>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</si>
  <si>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</si>
  <si>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</si>
  <si>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</si>
  <si>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</si>
  <si>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</si>
  <si>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</si>
  <si>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</si>
  <si>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</si>
  <si>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Absalon Invest</t>
  </si>
  <si>
    <t>Alm. Brand Invest</t>
  </si>
  <si>
    <t>Alternativ Invest</t>
  </si>
  <si>
    <t>BankInvest</t>
  </si>
  <si>
    <t>BI Private Equity, Kapitalforening</t>
  </si>
  <si>
    <t>BIL Nordic Invest</t>
  </si>
  <si>
    <t>BLS, Kapitalforening</t>
  </si>
  <si>
    <t>Carnegie WorldWide</t>
  </si>
  <si>
    <t>Danske Invest</t>
  </si>
  <si>
    <t>Danske Invest Select</t>
  </si>
  <si>
    <t>Foreningen european retail</t>
  </si>
  <si>
    <t>Fundamental Invest</t>
  </si>
  <si>
    <t>Formuepleje</t>
  </si>
  <si>
    <t>Formuepleje Epikur, Kapitalforeningen</t>
  </si>
  <si>
    <t xml:space="preserve">Formuepleje Fokus, Kapitalforeningen </t>
  </si>
  <si>
    <t xml:space="preserve">Formuepleje Merkur, Kapitalforeningen </t>
  </si>
  <si>
    <t xml:space="preserve">Formuepleje Pareto, Kapitalforeningen </t>
  </si>
  <si>
    <t xml:space="preserve">Formuepleje Penta, Kapitalforeningen </t>
  </si>
  <si>
    <t xml:space="preserve">Formuepleje Safe, Kapitalforeningen </t>
  </si>
  <si>
    <t>Gudme Raaschou Invest</t>
  </si>
  <si>
    <t>Halberg-Gundersen Invest</t>
  </si>
  <si>
    <t>Handelsinvest</t>
  </si>
  <si>
    <t>HP Invest</t>
  </si>
  <si>
    <t>Independent Invest</t>
  </si>
  <si>
    <t>Investin</t>
  </si>
  <si>
    <t>Jyske Invest</t>
  </si>
  <si>
    <t>Lån &amp; Spar Invest</t>
  </si>
  <si>
    <t>Lån &amp; Spar Mix Invest, Kapitalforening</t>
  </si>
  <si>
    <t>Maj Invest</t>
  </si>
  <si>
    <t>MS Invest  </t>
  </si>
  <si>
    <t>Multi Manager Invest</t>
  </si>
  <si>
    <t>Nielsen Global Value</t>
  </si>
  <si>
    <t>Nordea Invest</t>
  </si>
  <si>
    <t>Nykredit Invest</t>
  </si>
  <si>
    <t>Nykredit Invest, Kapitalforeningen</t>
  </si>
  <si>
    <t>Nykredit Invest, Placeringsforeningen (Kapitalforening)</t>
  </si>
  <si>
    <t>PFA Invest</t>
  </si>
  <si>
    <t>SEBinvest  </t>
  </si>
  <si>
    <t>SKAGEN Fondene</t>
  </si>
  <si>
    <t xml:space="preserve">SmallCap Danmark </t>
  </si>
  <si>
    <t>Sparinvest</t>
  </si>
  <si>
    <t>Sparinvest SICAV</t>
  </si>
  <si>
    <t>StockRate Invest</t>
  </si>
  <si>
    <t>Stonehenge</t>
  </si>
  <si>
    <t xml:space="preserve">Strategi Invest </t>
  </si>
  <si>
    <t>Sydinvest</t>
  </si>
  <si>
    <t>Value Invest Danmark</t>
  </si>
  <si>
    <t>Wealth Invest</t>
  </si>
  <si>
    <t>World Wide Invest, Kapitalforeningen</t>
  </si>
  <si>
    <t>Country</t>
  </si>
  <si>
    <t>Capital Association</t>
  </si>
  <si>
    <r>
      <rPr>
        <sz val="10"/>
        <color theme="1"/>
        <rFont val="Arial"/>
        <family val="2"/>
      </rPr>
      <t>Alternative Investment Funds (EUR)</t>
    </r>
  </si>
  <si>
    <t>List Pop ID</t>
  </si>
  <si>
    <t>Version-2_7_0_0</t>
  </si>
  <si>
    <t>Name Unit Trust</t>
  </si>
  <si>
    <t xml:space="preserve">Name </t>
  </si>
  <si>
    <t xml:space="preserve">Instrument name
</t>
  </si>
  <si>
    <t xml:space="preserve">Symbol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</si>
  <si>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</si>
  <si>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</si>
  <si>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</si>
  <si>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</si>
  <si>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</si>
  <si>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</si>
  <si>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</si>
  <si>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</si>
  <si>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</si>
  <si>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</si>
  <si>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</si>
  <si>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Nordea Bank AB (NDS)</t>
  </si>
  <si>
    <t>Nordea Bank AB (NRD)</t>
  </si>
  <si>
    <t>Nordea Bank AB (NDA)</t>
  </si>
  <si>
    <t>Adapta Fastigheter AB (publ)</t>
  </si>
  <si>
    <t>ADAPTA</t>
  </si>
  <si>
    <t>Betsson AB</t>
  </si>
  <si>
    <t>BETSB</t>
  </si>
  <si>
    <t>Host Property AB</t>
  </si>
  <si>
    <t>HSPR</t>
  </si>
  <si>
    <t>Icelandair Group hf.</t>
  </si>
  <si>
    <t>ICEAIR</t>
  </si>
  <si>
    <t>Taaleri Oyj</t>
  </si>
  <si>
    <t>TryggHem Projekt 1 AB</t>
  </si>
  <si>
    <t>TRHP</t>
  </si>
  <si>
    <t>Nordea Bank AB (publ) (NRD)</t>
  </si>
  <si>
    <t>Collector AB</t>
  </si>
  <si>
    <t>SE0007048020</t>
  </si>
  <si>
    <t>Catena Media PLC</t>
  </si>
  <si>
    <t>MT0001000109</t>
  </si>
  <si>
    <t>SE0001634262</t>
  </si>
  <si>
    <t>FastPartner AB</t>
  </si>
  <si>
    <t>SE0000224446</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</si>
  <si>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</si>
  <si>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</si>
  <si>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</si>
  <si>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</si>
  <si>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</si>
  <si>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</si>
  <si>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</si>
  <si>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</si>
  <si>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</si>
  <si>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</si>
  <si>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</si>
  <si>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</si>
  <si>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</si>
  <si>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</si>
  <si>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</si>
  <si>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</si>
  <si>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</si>
  <si>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</si>
  <si>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</si>
  <si>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</si>
  <si>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</si>
  <si>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</si>
  <si>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</si>
  <si>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</si>
  <si>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</si>
  <si>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</si>
  <si>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</si>
  <si>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</si>
  <si>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</si>
  <si>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</si>
  <si>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</si>
  <si>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</si>
  <si>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Nordea Bank AB (NRB)</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</si>
  <si>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</si>
  <si>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</si>
  <si>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</si>
  <si>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</si>
  <si>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</si>
  <si>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</si>
  <si>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</si>
  <si>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</si>
  <si>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</si>
  <si>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</si>
  <si>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</si>
  <si>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</si>
  <si>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</si>
  <si>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</si>
  <si>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</si>
  <si>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</si>
  <si>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</si>
  <si>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</si>
  <si>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</si>
  <si>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</si>
  <si>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</si>
  <si>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</si>
  <si>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</si>
  <si>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</si>
  <si>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</si>
  <si>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</si>
  <si>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</si>
  <si>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</si>
  <si>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</si>
  <si>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</si>
  <si>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</si>
  <si>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</si>
  <si>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</si>
  <si>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</si>
  <si>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</si>
  <si>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Kapitalforeningen BankInvest Select</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</si>
  <si>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</si>
  <si>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</si>
  <si>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</si>
  <si>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</si>
  <si>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</si>
  <si>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</si>
  <si>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</si>
  <si>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</si>
  <si>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</si>
  <si>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</si>
  <si>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</si>
  <si>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</si>
  <si>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</si>
  <si>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</si>
  <si>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</si>
  <si>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</si>
  <si>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</si>
  <si>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</si>
  <si>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</si>
  <si>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</si>
  <si>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</si>
  <si>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</si>
  <si>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SE0009806896</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</si>
  <si>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</si>
  <si>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</si>
  <si>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</si>
  <si>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</si>
  <si>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</si>
  <si>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</si>
  <si>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</si>
  <si>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</si>
  <si>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</si>
  <si>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</si>
  <si>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</si>
  <si>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</si>
  <si>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</si>
  <si>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SE0009922206</t>
  </si>
  <si>
    <t>AIO 180</t>
  </si>
  <si>
    <t>FMC UN Equity</t>
  </si>
  <si>
    <t>SQM Un Equity</t>
  </si>
  <si>
    <t>TSLA UW Equity</t>
  </si>
  <si>
    <t>006400 KP Equity</t>
  </si>
  <si>
    <t>ALB UN Equity</t>
  </si>
  <si>
    <t>ENS UN Equity</t>
  </si>
  <si>
    <t>051910 KP Equity</t>
  </si>
  <si>
    <t>6752 JT Equity</t>
  </si>
  <si>
    <t>6674 JT Equity</t>
  </si>
  <si>
    <t>1211 HK Equity</t>
  </si>
  <si>
    <t>CSI_GTM_3073</t>
  </si>
  <si>
    <t>CSI GTM 3073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</si>
</sst>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56">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9"/>
      <color rgb="FF333333"/>
      <name val="Helvetica"/>
      <family val="2"/>
    </font>
    <font>
      <sz val="11"/>
      <color rgb="FF000000"/>
      <name val="Calibri"/>
      <family val="2"/>
      <scheme val="minor"/>
    </font>
    <font>
      <sz val="11"/>
      <color rgb="FF191919"/>
      <name val="Calibri"/>
      <family val="2"/>
      <scheme val="minor"/>
    </font>
    <font>
      <sz val="10"/>
      <color rgb="FF000000"/>
      <name val="Calibri"/>
      <family val="2"/>
      <scheme val="minor"/>
    </font>
    <font>
      <sz val="9"/>
      <color theme="1"/>
      <name val="Arial"/>
      <family val="2"/>
    </font>
  </fonts>
  <fills count="52">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8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0" fontId="51" fillId="0" borderId="0" xfId="0" applyFont="1"/>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2" fillId="0" borderId="0" xfId="0" applyFont="1"/>
    <xf numFmtId="0" fontId="42" fillId="0" borderId="6" xfId="49" applyFont="1" applyBorder="1" applyAlignment="1">
      <alignment vertical="top" wrapText="1"/>
    </xf>
    <xf numFmtId="0" fontId="53"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4"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0" fontId="55" fillId="0" borderId="0" xfId="0" applyFont="1" applyFill="1" applyAlignment="1">
      <alignment vertical="top"/>
    </xf>
    <xf numFmtId="0" fontId="55" fillId="0" borderId="0" xfId="0" applyFont="1" applyFill="1" applyAlignment="1">
      <alignment wrapText="1"/>
    </xf>
    <xf numFmtId="0" fontId="55" fillId="0" borderId="0" xfId="0" applyFont="1" applyFill="1" applyAlignment="1">
      <alignment vertical="top" wrapText="1"/>
    </xf>
    <xf numFmtId="169" fontId="36" fillId="0" borderId="0" xfId="0" applyNumberFormat="1" applyFont="1" applyBorder="1" applyAlignment="1"/>
    <xf numFmtId="0" fontId="0" fillId="0" borderId="0" xfId="0" applyFont="1" applyAlignment="1">
      <alignment vertical="center"/>
    </xf>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38" fillId="46" borderId="0" xfId="0" applyFont="1" applyFill="1" applyBorder="1"/>
    <xf numFmtId="0" fontId="0" fillId="0" borderId="0" xfId="0"/>
    <xf numFmtId="0" fontId="0" fillId="0" borderId="0" xfId="0"/>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B106"/>
  <sheetViews>
    <sheetView tabSelected="1" zoomScaleNormal="100" workbookViewId="0">
      <pane xSplit="4" ySplit="6" topLeftCell="E7" activePane="bottomRight" state="frozen"/>
      <selection pane="topRight" activeCell="E1" sqref="E1"/>
      <selection pane="bottomLeft" activeCell="A7" sqref="A7"/>
      <selection pane="bottomRight" activeCell="B17" sqref="B17"/>
    </sheetView>
  </sheetViews>
  <sheetFormatPr defaultColWidth="9.109375" defaultRowHeight="13.2"/>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4" ht="26.4">
      <c r="A1" s="52" t="s">
        <v>1</v>
      </c>
      <c r="B1" s="52" t="s">
        <v>263</v>
      </c>
      <c r="C1" s="52" t="s">
        <v>2</v>
      </c>
      <c r="D1" s="53" t="s">
        <v>438</v>
      </c>
      <c r="E1" s="52" t="s">
        <v>264</v>
      </c>
      <c r="F1" s="54" t="s">
        <v>7</v>
      </c>
      <c r="G1" s="52" t="s">
        <v>399</v>
      </c>
      <c r="H1" s="52" t="s">
        <v>265</v>
      </c>
      <c r="I1" s="52" t="s">
        <v>435</v>
      </c>
      <c r="J1" s="52" t="s">
        <v>439</v>
      </c>
      <c r="K1" s="52" t="s">
        <v>1262</v>
      </c>
    </row>
    <row r="2" spans="1:54">
      <c r="A2" s="1" t="s">
        <v>18</v>
      </c>
      <c r="B2" s="64" t="s">
        <v>277</v>
      </c>
      <c r="C2" s="64" t="s">
        <v>450</v>
      </c>
      <c r="D2" s="64" t="s">
        <v>463</v>
      </c>
      <c r="E2" s="65">
        <v>10000</v>
      </c>
      <c r="F2" s="65" t="s">
        <v>35</v>
      </c>
      <c r="G2" s="64" t="s">
        <v>273</v>
      </c>
      <c r="H2" s="3">
        <v>42933</v>
      </c>
      <c r="I2" s="222" t="str">
        <f>IF(C2="-","",VLOOKUP(C2,BondIssuerTable,2,0))</f>
        <v>CSLB</v>
      </c>
      <c r="J2" s="222" t="str">
        <f>IF(D2="-","",VLOOKUP(D2,BondIssuingAgentsTable,2,0))</f>
        <v>GTM</v>
      </c>
      <c r="K2" s="95" t="str">
        <f>IF(D2="-","",VLOOKUP(D2,BondIssuingAgentsTable,3,0))</f>
        <v>ST</v>
      </c>
    </row>
    <row r="3" spans="1:54">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4" ht="13.8" thickBot="1">
      <c r="A4" s="6" t="s">
        <v>266</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4">
      <c r="A5" s="57"/>
      <c r="F5" s="55"/>
      <c r="G5" s="56"/>
      <c r="K5" s="55"/>
      <c r="L5" s="55"/>
      <c r="M5" s="55"/>
      <c r="N5" s="55"/>
      <c r="O5" s="269" t="s">
        <v>415</v>
      </c>
      <c r="P5" s="270"/>
      <c r="Q5" s="269" t="s">
        <v>416</v>
      </c>
      <c r="R5" s="270"/>
      <c r="S5" s="269" t="s">
        <v>417</v>
      </c>
      <c r="T5" s="270"/>
      <c r="U5" s="269" t="s">
        <v>418</v>
      </c>
      <c r="V5" s="270"/>
      <c r="W5" s="269" t="s">
        <v>419</v>
      </c>
      <c r="X5" s="270"/>
      <c r="Y5" s="269" t="s">
        <v>420</v>
      </c>
      <c r="Z5" s="270"/>
      <c r="AA5" s="269" t="s">
        <v>421</v>
      </c>
      <c r="AB5" s="270"/>
      <c r="AC5" s="269" t="s">
        <v>422</v>
      </c>
      <c r="AD5" s="270"/>
      <c r="AE5" s="269" t="s">
        <v>423</v>
      </c>
      <c r="AF5" s="270"/>
      <c r="AG5" s="269" t="s">
        <v>424</v>
      </c>
      <c r="AH5" s="270"/>
      <c r="AI5" s="269" t="s">
        <v>425</v>
      </c>
      <c r="AJ5" s="270"/>
      <c r="AK5" s="269" t="s">
        <v>426</v>
      </c>
      <c r="AL5" s="270"/>
      <c r="AM5" s="269" t="s">
        <v>427</v>
      </c>
      <c r="AN5" s="270"/>
      <c r="AO5" s="269" t="s">
        <v>428</v>
      </c>
      <c r="AP5" s="270"/>
      <c r="AQ5" s="269" t="s">
        <v>429</v>
      </c>
      <c r="AR5" s="270"/>
      <c r="AS5" s="269" t="s">
        <v>430</v>
      </c>
      <c r="AT5" s="270"/>
      <c r="AU5" s="269" t="s">
        <v>431</v>
      </c>
      <c r="AV5" s="270"/>
      <c r="AW5" s="269" t="s">
        <v>432</v>
      </c>
      <c r="AX5" s="270"/>
      <c r="AY5" s="269" t="s">
        <v>433</v>
      </c>
      <c r="AZ5" s="270"/>
      <c r="BA5" s="269" t="s">
        <v>434</v>
      </c>
      <c r="BB5" s="270"/>
    </row>
    <row r="6" spans="1:54" ht="45" customHeight="1">
      <c r="A6" s="53" t="s">
        <v>267</v>
      </c>
      <c r="B6" s="53" t="s">
        <v>269</v>
      </c>
      <c r="C6" s="53" t="s">
        <v>268</v>
      </c>
      <c r="D6" s="53" t="s">
        <v>11</v>
      </c>
      <c r="E6" s="53" t="s">
        <v>270</v>
      </c>
      <c r="F6" s="53" t="s">
        <v>1434</v>
      </c>
      <c r="G6" s="58" t="s">
        <v>319</v>
      </c>
      <c r="H6" s="53" t="s">
        <v>271</v>
      </c>
      <c r="I6" s="59" t="s">
        <v>321</v>
      </c>
      <c r="J6" s="54" t="s">
        <v>322</v>
      </c>
      <c r="K6" s="59" t="s">
        <v>1737</v>
      </c>
      <c r="L6" s="59" t="s">
        <v>1858</v>
      </c>
      <c r="M6" s="60" t="s">
        <v>1768</v>
      </c>
      <c r="N6" s="60" t="s">
        <v>295</v>
      </c>
      <c r="O6" s="61" t="s">
        <v>414</v>
      </c>
      <c r="P6" s="62" t="s">
        <v>400</v>
      </c>
      <c r="Q6" s="61" t="s">
        <v>414</v>
      </c>
      <c r="R6" s="62" t="s">
        <v>400</v>
      </c>
      <c r="S6" s="61" t="s">
        <v>414</v>
      </c>
      <c r="T6" s="62" t="s">
        <v>400</v>
      </c>
      <c r="U6" s="61" t="s">
        <v>414</v>
      </c>
      <c r="V6" s="62" t="s">
        <v>400</v>
      </c>
      <c r="W6" s="61" t="s">
        <v>414</v>
      </c>
      <c r="X6" s="62" t="s">
        <v>400</v>
      </c>
      <c r="Y6" s="61" t="s">
        <v>414</v>
      </c>
      <c r="Z6" s="62" t="s">
        <v>400</v>
      </c>
      <c r="AA6" s="61" t="s">
        <v>414</v>
      </c>
      <c r="AB6" s="62" t="s">
        <v>400</v>
      </c>
      <c r="AC6" s="61" t="s">
        <v>414</v>
      </c>
      <c r="AD6" s="62" t="s">
        <v>400</v>
      </c>
      <c r="AE6" s="61" t="s">
        <v>414</v>
      </c>
      <c r="AF6" s="62" t="s">
        <v>400</v>
      </c>
      <c r="AG6" s="61" t="s">
        <v>414</v>
      </c>
      <c r="AH6" s="62" t="s">
        <v>400</v>
      </c>
      <c r="AI6" s="61" t="s">
        <v>414</v>
      </c>
      <c r="AJ6" s="62" t="s">
        <v>400</v>
      </c>
      <c r="AK6" s="61" t="s">
        <v>414</v>
      </c>
      <c r="AL6" s="62" t="s">
        <v>400</v>
      </c>
      <c r="AM6" s="61" t="s">
        <v>414</v>
      </c>
      <c r="AN6" s="62" t="s">
        <v>400</v>
      </c>
      <c r="AO6" s="61" t="s">
        <v>414</v>
      </c>
      <c r="AP6" s="62" t="s">
        <v>400</v>
      </c>
      <c r="AQ6" s="61" t="s">
        <v>414</v>
      </c>
      <c r="AR6" s="62" t="s">
        <v>400</v>
      </c>
      <c r="AS6" s="61" t="s">
        <v>414</v>
      </c>
      <c r="AT6" s="62" t="s">
        <v>400</v>
      </c>
      <c r="AU6" s="61" t="s">
        <v>414</v>
      </c>
      <c r="AV6" s="62" t="s">
        <v>400</v>
      </c>
      <c r="AW6" s="61" t="s">
        <v>414</v>
      </c>
      <c r="AX6" s="62" t="s">
        <v>400</v>
      </c>
      <c r="AY6" s="61" t="s">
        <v>414</v>
      </c>
      <c r="AZ6" s="62" t="s">
        <v>400</v>
      </c>
      <c r="BA6" s="61" t="s">
        <v>414</v>
      </c>
      <c r="BB6" s="62" t="s">
        <v>400</v>
      </c>
    </row>
    <row r="7" spans="1:54">
      <c r="A7" s="64" t="s">
        <v>2164</v>
      </c>
      <c r="B7" s="64" t="s">
        <v>2163</v>
      </c>
      <c r="C7" s="64" t="s">
        <v>2152</v>
      </c>
      <c r="D7" s="64" t="s">
        <v>2151</v>
      </c>
      <c r="E7" s="69">
        <v>100</v>
      </c>
      <c r="F7" s="69" t="s">
        <v>1436</v>
      </c>
      <c r="G7" s="65">
        <v>18990000</v>
      </c>
      <c r="H7" s="3">
        <v>42930</v>
      </c>
      <c r="I7" s="70">
        <v>44032</v>
      </c>
      <c r="J7" s="70">
        <v>44018</v>
      </c>
      <c r="K7" s="248"/>
      <c r="L7" s="248"/>
      <c r="M7" s="249" t="e">
        <f t="shared" ref="M7:M38" si="0">IF(K7="-","",VLOOKUP(K7,EUSIPA_Table,2,0))</f>
        <v>#N/A</v>
      </c>
      <c r="N7" s="72" t="s">
        <v>2163</v>
      </c>
      <c r="O7" s="104" t="s">
        <v>2153</v>
      </c>
      <c r="P7" s="71">
        <v>10</v>
      </c>
      <c r="Q7" s="104" t="s">
        <v>2154</v>
      </c>
      <c r="R7" s="71">
        <v>10</v>
      </c>
      <c r="S7" s="104" t="s">
        <v>2155</v>
      </c>
      <c r="T7" s="71">
        <v>10</v>
      </c>
      <c r="U7" s="104" t="s">
        <v>2156</v>
      </c>
      <c r="V7" s="71">
        <v>10</v>
      </c>
      <c r="W7" s="104" t="s">
        <v>2157</v>
      </c>
      <c r="X7" s="71">
        <v>10</v>
      </c>
      <c r="Y7" s="104" t="s">
        <v>2158</v>
      </c>
      <c r="Z7" s="71">
        <v>10</v>
      </c>
      <c r="AA7" s="104" t="s">
        <v>2159</v>
      </c>
      <c r="AB7" s="71">
        <v>10</v>
      </c>
      <c r="AC7" s="104" t="s">
        <v>2160</v>
      </c>
      <c r="AD7" s="71">
        <v>10</v>
      </c>
      <c r="AE7" s="104" t="s">
        <v>2161</v>
      </c>
      <c r="AF7" s="71">
        <v>10</v>
      </c>
      <c r="AG7" s="104" t="s">
        <v>2162</v>
      </c>
      <c r="AH7" s="71">
        <v>10</v>
      </c>
      <c r="AI7" s="104"/>
      <c r="AJ7" s="71"/>
      <c r="AK7" s="104"/>
      <c r="AL7" s="71"/>
      <c r="AM7" s="104"/>
      <c r="AN7" s="71"/>
      <c r="AO7" s="104"/>
      <c r="AP7" s="71"/>
      <c r="AQ7" s="104"/>
      <c r="AR7" s="71"/>
      <c r="AS7" s="104"/>
      <c r="AT7" s="71"/>
      <c r="AU7" s="104"/>
      <c r="AV7" s="71"/>
      <c r="AW7" s="104"/>
      <c r="AX7" s="71"/>
      <c r="AY7" s="104"/>
      <c r="AZ7" s="71"/>
      <c r="BA7" s="104"/>
      <c r="BB7" s="71"/>
    </row>
    <row r="8" spans="1:54">
      <c r="A8" s="64"/>
      <c r="B8" s="64"/>
      <c r="C8" s="64"/>
      <c r="D8" s="64"/>
      <c r="E8" s="69"/>
      <c r="F8" s="69"/>
      <c r="G8" s="65"/>
      <c r="H8" s="3"/>
      <c r="I8" s="70"/>
      <c r="J8" s="70"/>
      <c r="K8" s="248"/>
      <c r="L8" s="248"/>
      <c r="M8" s="249" t="e">
        <f t="shared" si="0"/>
        <v>#N/A</v>
      </c>
      <c r="N8" s="72"/>
      <c r="O8" s="104"/>
      <c r="P8" s="71"/>
      <c r="Q8" s="104"/>
      <c r="R8" s="71"/>
      <c r="S8" s="104"/>
      <c r="T8" s="71"/>
      <c r="U8" s="104"/>
      <c r="V8" s="71"/>
      <c r="W8" s="104"/>
      <c r="X8" s="71"/>
      <c r="Y8" s="104"/>
      <c r="Z8" s="71"/>
      <c r="AA8" s="104"/>
      <c r="AB8" s="71"/>
      <c r="AC8" s="104"/>
      <c r="AD8" s="71"/>
      <c r="AE8" s="104"/>
      <c r="AF8" s="71"/>
      <c r="AH8" s="71"/>
      <c r="AI8" s="104"/>
      <c r="AJ8" s="71"/>
      <c r="AK8" s="104"/>
      <c r="AL8" s="71"/>
      <c r="AM8" s="104"/>
      <c r="AN8" s="71"/>
      <c r="AO8" s="104"/>
      <c r="AP8" s="71"/>
      <c r="AQ8" s="104"/>
      <c r="AR8" s="71"/>
      <c r="AS8" s="104"/>
      <c r="AT8" s="71"/>
      <c r="AU8" s="104"/>
      <c r="AV8" s="71"/>
      <c r="AW8" s="104"/>
      <c r="AX8" s="71"/>
      <c r="AY8" s="104"/>
      <c r="AZ8" s="71"/>
      <c r="BA8" s="104"/>
      <c r="BB8" s="71"/>
    </row>
    <row r="9" spans="1:54">
      <c r="A9" s="64"/>
      <c r="B9" s="64"/>
      <c r="C9" s="64"/>
      <c r="D9" s="64"/>
      <c r="E9" s="69"/>
      <c r="F9" s="69"/>
      <c r="G9" s="65"/>
      <c r="H9" s="3"/>
      <c r="I9" s="70"/>
      <c r="J9" s="70"/>
      <c r="K9" s="248"/>
      <c r="L9" s="248"/>
      <c r="M9" s="249" t="e">
        <f t="shared" si="0"/>
        <v>#N/A</v>
      </c>
      <c r="N9" s="72"/>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row>
    <row r="10" spans="1:54">
      <c r="A10" s="64"/>
      <c r="B10" s="64"/>
      <c r="C10" s="64"/>
      <c r="D10" s="64"/>
      <c r="E10" s="69"/>
      <c r="F10" s="69"/>
      <c r="G10" s="65"/>
      <c r="H10" s="3"/>
      <c r="I10" s="70"/>
      <c r="J10" s="70"/>
      <c r="K10" s="248"/>
      <c r="L10" s="248"/>
      <c r="M10" s="249" t="e">
        <f t="shared" si="0"/>
        <v>#N/A</v>
      </c>
      <c r="N10" s="72"/>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row>
    <row r="11" spans="1:54">
      <c r="A11" s="64"/>
      <c r="B11" s="64"/>
      <c r="C11" s="64"/>
      <c r="D11" s="64"/>
      <c r="E11" s="69"/>
      <c r="F11" s="69"/>
      <c r="G11" s="65"/>
      <c r="H11" s="3"/>
      <c r="I11" s="70"/>
      <c r="J11" s="70"/>
      <c r="K11" s="248"/>
      <c r="L11" s="248"/>
      <c r="M11" s="249" t="e">
        <f t="shared" si="0"/>
        <v>#N/A</v>
      </c>
      <c r="N11" s="72"/>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row>
    <row r="12" spans="1:54">
      <c r="A12" s="64"/>
      <c r="B12" s="64"/>
      <c r="C12" s="64"/>
      <c r="D12" s="64"/>
      <c r="E12" s="69"/>
      <c r="F12" s="69"/>
      <c r="G12" s="65"/>
      <c r="H12" s="3"/>
      <c r="I12" s="70"/>
      <c r="J12" s="70"/>
      <c r="K12" s="248"/>
      <c r="L12" s="248"/>
      <c r="M12" s="249" t="e">
        <f t="shared" si="0"/>
        <v>#N/A</v>
      </c>
      <c r="N12" s="72"/>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row>
    <row r="13" spans="1:54">
      <c r="A13" s="64"/>
      <c r="B13" s="64"/>
      <c r="C13" s="64"/>
      <c r="D13" s="64"/>
      <c r="E13" s="69"/>
      <c r="F13" s="69"/>
      <c r="G13" s="65"/>
      <c r="H13" s="3"/>
      <c r="I13" s="70"/>
      <c r="J13" s="70"/>
      <c r="K13" s="248"/>
      <c r="L13" s="248"/>
      <c r="M13" s="249" t="e">
        <f t="shared" si="0"/>
        <v>#N/A</v>
      </c>
      <c r="N13" s="72"/>
      <c r="O13" s="104"/>
      <c r="P13" s="71"/>
      <c r="Q13" s="104"/>
      <c r="R13" s="71"/>
      <c r="S13" s="104"/>
      <c r="T13" s="71"/>
      <c r="U13" s="104"/>
      <c r="V13" s="71"/>
      <c r="W13" s="104"/>
      <c r="X13" s="71"/>
      <c r="Y13" s="104"/>
      <c r="Z13" s="71"/>
      <c r="AA13" s="104"/>
      <c r="AB13" s="71"/>
      <c r="AC13" s="104"/>
      <c r="AD13" s="71"/>
      <c r="AE13" s="104"/>
      <c r="AF13" s="71"/>
      <c r="AG13" s="104"/>
      <c r="AH13" s="104"/>
      <c r="AI13" s="104"/>
      <c r="AJ13" s="71"/>
      <c r="AK13" s="104"/>
      <c r="AL13" s="71"/>
      <c r="AM13" s="104"/>
      <c r="AN13" s="71"/>
      <c r="AO13" s="104"/>
      <c r="AP13" s="71"/>
      <c r="AQ13" s="104"/>
      <c r="AR13" s="71"/>
      <c r="AS13" s="104"/>
      <c r="AT13" s="71"/>
      <c r="AU13" s="104"/>
      <c r="AV13" s="71"/>
      <c r="AW13" s="104"/>
      <c r="AX13" s="71"/>
      <c r="AY13" s="104"/>
      <c r="AZ13" s="71"/>
      <c r="BA13" s="104"/>
      <c r="BB13" s="71"/>
    </row>
    <row r="14" spans="1:54">
      <c r="A14" s="64"/>
      <c r="B14" s="64"/>
      <c r="C14" s="64"/>
      <c r="D14" s="64"/>
      <c r="E14" s="69"/>
      <c r="F14" s="69"/>
      <c r="G14" s="65"/>
      <c r="H14" s="3"/>
      <c r="I14" s="70"/>
      <c r="J14" s="70"/>
      <c r="K14" s="248"/>
      <c r="L14" s="248"/>
      <c r="M14" s="249" t="e">
        <f t="shared" si="0"/>
        <v>#N/A</v>
      </c>
      <c r="N14" s="72"/>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row>
    <row r="15" spans="1:54">
      <c r="A15" s="64"/>
      <c r="B15" s="64"/>
      <c r="C15" s="64"/>
      <c r="D15" s="64"/>
      <c r="E15" s="69"/>
      <c r="F15" s="69"/>
      <c r="G15" s="65"/>
      <c r="H15" s="3"/>
      <c r="I15" s="70"/>
      <c r="J15" s="70"/>
      <c r="K15" s="248"/>
      <c r="L15" s="248"/>
      <c r="M15" s="249" t="e">
        <f t="shared" si="0"/>
        <v>#N/A</v>
      </c>
      <c r="N15" s="72"/>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row>
    <row r="16" spans="1:54">
      <c r="A16" s="64"/>
      <c r="B16" s="64"/>
      <c r="C16" s="64"/>
      <c r="D16" s="64"/>
      <c r="E16" s="69"/>
      <c r="F16" s="69"/>
      <c r="G16" s="65"/>
      <c r="H16" s="3"/>
      <c r="I16" s="70"/>
      <c r="J16" s="70"/>
      <c r="K16" s="248"/>
      <c r="L16" s="248"/>
      <c r="M16" s="249" t="e">
        <f t="shared" si="0"/>
        <v>#N/A</v>
      </c>
      <c r="N16" s="72"/>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row>
    <row r="17" spans="1:54">
      <c r="A17" s="64"/>
      <c r="B17" s="64"/>
      <c r="C17" s="64"/>
      <c r="D17" s="64"/>
      <c r="E17" s="69"/>
      <c r="F17" s="69"/>
      <c r="G17" s="65"/>
      <c r="H17" s="3"/>
      <c r="I17" s="70"/>
      <c r="J17" s="70"/>
      <c r="K17" s="248"/>
      <c r="L17" s="248"/>
      <c r="M17" s="249" t="e">
        <f t="shared" si="0"/>
        <v>#N/A</v>
      </c>
      <c r="N17" s="72"/>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row>
    <row r="18" spans="1:54">
      <c r="A18" s="64"/>
      <c r="B18" s="64"/>
      <c r="C18" s="64"/>
      <c r="D18" s="64"/>
      <c r="E18" s="69"/>
      <c r="F18" s="69"/>
      <c r="G18" s="65"/>
      <c r="H18" s="3"/>
      <c r="I18" s="70"/>
      <c r="J18" s="70"/>
      <c r="K18" s="248"/>
      <c r="L18" s="248"/>
      <c r="M18" s="249" t="e">
        <f t="shared" si="0"/>
        <v>#N/A</v>
      </c>
      <c r="N18" s="72"/>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row>
    <row r="19" spans="1:54">
      <c r="A19" s="64"/>
      <c r="B19" s="64"/>
      <c r="C19" s="64"/>
      <c r="D19" s="64"/>
      <c r="E19" s="69"/>
      <c r="F19" s="69"/>
      <c r="G19" s="65"/>
      <c r="H19" s="3"/>
      <c r="I19" s="70"/>
      <c r="J19" s="70"/>
      <c r="K19" s="248"/>
      <c r="L19" s="248"/>
      <c r="M19" s="249" t="e">
        <f t="shared" si="0"/>
        <v>#N/A</v>
      </c>
      <c r="N19" s="72"/>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row>
    <row r="20" spans="1:54">
      <c r="A20" s="64"/>
      <c r="B20" s="64"/>
      <c r="C20" s="64"/>
      <c r="D20" s="64"/>
      <c r="E20" s="69"/>
      <c r="F20" s="69"/>
      <c r="G20" s="65"/>
      <c r="H20" s="3"/>
      <c r="I20" s="70"/>
      <c r="J20" s="70"/>
      <c r="K20" s="248"/>
      <c r="L20" s="248"/>
      <c r="M20" s="249" t="e">
        <f t="shared" si="0"/>
        <v>#N/A</v>
      </c>
      <c r="N20" s="72"/>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row>
    <row r="21" spans="1:54">
      <c r="A21" s="64"/>
      <c r="B21" s="64"/>
      <c r="C21" s="64"/>
      <c r="D21" s="64"/>
      <c r="E21" s="69"/>
      <c r="F21" s="69"/>
      <c r="G21" s="65"/>
      <c r="H21" s="3"/>
      <c r="I21" s="70"/>
      <c r="J21" s="70"/>
      <c r="K21" s="248"/>
      <c r="L21" s="248"/>
      <c r="M21" s="249" t="e">
        <f t="shared" si="0"/>
        <v>#N/A</v>
      </c>
      <c r="N21" s="72"/>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row>
    <row r="22" spans="1:54">
      <c r="A22" s="64"/>
      <c r="B22" s="64"/>
      <c r="C22" s="64"/>
      <c r="D22" s="64"/>
      <c r="E22" s="69"/>
      <c r="F22" s="69"/>
      <c r="G22" s="65"/>
      <c r="H22" s="3"/>
      <c r="I22" s="70"/>
      <c r="J22" s="70"/>
      <c r="K22" s="248"/>
      <c r="L22" s="248"/>
      <c r="M22" s="249" t="e">
        <f t="shared" si="0"/>
        <v>#N/A</v>
      </c>
      <c r="N22" s="72"/>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row>
    <row r="23" spans="1:54">
      <c r="A23" s="64"/>
      <c r="B23" s="64"/>
      <c r="C23" s="64"/>
      <c r="D23" s="64"/>
      <c r="E23" s="69"/>
      <c r="F23" s="69"/>
      <c r="G23" s="65"/>
      <c r="H23" s="3"/>
      <c r="I23" s="70"/>
      <c r="J23" s="70"/>
      <c r="K23" s="248"/>
      <c r="L23" s="248"/>
      <c r="M23" s="249" t="e">
        <f t="shared" si="0"/>
        <v>#N/A</v>
      </c>
      <c r="N23" s="72"/>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row>
    <row r="24" spans="1:54">
      <c r="A24" s="64"/>
      <c r="B24" s="64"/>
      <c r="C24" s="64"/>
      <c r="D24" s="64"/>
      <c r="E24" s="69"/>
      <c r="F24" s="69"/>
      <c r="G24" s="65"/>
      <c r="H24" s="3"/>
      <c r="I24" s="70"/>
      <c r="J24" s="70"/>
      <c r="K24" s="248"/>
      <c r="L24" s="248"/>
      <c r="M24" s="249" t="e">
        <f t="shared" si="0"/>
        <v>#N/A</v>
      </c>
      <c r="N24" s="72"/>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row>
    <row r="25" spans="1:54">
      <c r="A25" s="64"/>
      <c r="B25" s="64"/>
      <c r="C25" s="64"/>
      <c r="D25" s="64"/>
      <c r="E25" s="69"/>
      <c r="F25" s="69"/>
      <c r="G25" s="65"/>
      <c r="H25" s="3"/>
      <c r="I25" s="70"/>
      <c r="J25" s="70"/>
      <c r="K25" s="248"/>
      <c r="L25" s="248"/>
      <c r="M25" s="249" t="e">
        <f t="shared" si="0"/>
        <v>#N/A</v>
      </c>
      <c r="N25" s="72"/>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row>
    <row r="26" spans="1:54">
      <c r="A26" s="64"/>
      <c r="B26" s="64"/>
      <c r="C26" s="64"/>
      <c r="D26" s="64"/>
      <c r="E26" s="69"/>
      <c r="F26" s="69"/>
      <c r="G26" s="65"/>
      <c r="H26" s="3"/>
      <c r="I26" s="70"/>
      <c r="J26" s="70"/>
      <c r="K26" s="248"/>
      <c r="L26" s="248"/>
      <c r="M26" s="249" t="e">
        <f t="shared" si="0"/>
        <v>#N/A</v>
      </c>
      <c r="N26" s="72"/>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row>
    <row r="27" spans="1:54">
      <c r="A27" s="64"/>
      <c r="B27" s="64"/>
      <c r="C27" s="64"/>
      <c r="D27" s="64"/>
      <c r="E27" s="69"/>
      <c r="F27" s="69"/>
      <c r="G27" s="65"/>
      <c r="H27" s="3"/>
      <c r="I27" s="70"/>
      <c r="J27" s="70"/>
      <c r="K27" s="248"/>
      <c r="L27" s="248"/>
      <c r="M27" s="249" t="e">
        <f t="shared" si="0"/>
        <v>#N/A</v>
      </c>
      <c r="N27" s="72"/>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row>
    <row r="28" spans="1:54">
      <c r="A28" s="64"/>
      <c r="B28" s="64"/>
      <c r="C28" s="64"/>
      <c r="D28" s="64"/>
      <c r="E28" s="69"/>
      <c r="F28" s="69"/>
      <c r="G28" s="65"/>
      <c r="H28" s="3"/>
      <c r="I28" s="70"/>
      <c r="J28" s="70"/>
      <c r="K28" s="248"/>
      <c r="L28" s="248"/>
      <c r="M28" s="249" t="e">
        <f t="shared" si="0"/>
        <v>#N/A</v>
      </c>
      <c r="N28" s="72"/>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row>
    <row r="29" spans="1:54">
      <c r="A29" s="64"/>
      <c r="B29" s="64"/>
      <c r="C29" s="64"/>
      <c r="D29" s="64"/>
      <c r="E29" s="69"/>
      <c r="F29" s="69"/>
      <c r="G29" s="65"/>
      <c r="H29" s="3"/>
      <c r="I29" s="70"/>
      <c r="J29" s="70"/>
      <c r="K29" s="248"/>
      <c r="L29" s="248"/>
      <c r="M29" s="249" t="e">
        <f t="shared" si="0"/>
        <v>#N/A</v>
      </c>
      <c r="N29" s="72"/>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row>
    <row r="30" spans="1:54">
      <c r="A30" s="64"/>
      <c r="B30" s="64"/>
      <c r="C30" s="64"/>
      <c r="D30" s="64"/>
      <c r="E30" s="69"/>
      <c r="F30" s="69"/>
      <c r="G30" s="65"/>
      <c r="H30" s="3"/>
      <c r="I30" s="70"/>
      <c r="J30" s="70"/>
      <c r="K30" s="248"/>
      <c r="L30" s="248"/>
      <c r="M30" s="249" t="e">
        <f t="shared" si="0"/>
        <v>#N/A</v>
      </c>
      <c r="N30" s="72"/>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row>
    <row r="31" spans="1:54">
      <c r="A31" s="64"/>
      <c r="B31" s="64"/>
      <c r="C31" s="64"/>
      <c r="D31" s="64"/>
      <c r="E31" s="69"/>
      <c r="F31" s="69"/>
      <c r="G31" s="65"/>
      <c r="H31" s="3"/>
      <c r="I31" s="70"/>
      <c r="J31" s="70"/>
      <c r="K31" s="248"/>
      <c r="L31" s="248"/>
      <c r="M31" s="249" t="e">
        <f t="shared" si="0"/>
        <v>#N/A</v>
      </c>
      <c r="N31" s="72"/>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row>
    <row r="32" spans="1:54">
      <c r="A32" s="64"/>
      <c r="B32" s="64"/>
      <c r="C32" s="64"/>
      <c r="D32" s="64"/>
      <c r="E32" s="69"/>
      <c r="F32" s="69"/>
      <c r="G32" s="65"/>
      <c r="H32" s="3"/>
      <c r="I32" s="70"/>
      <c r="J32" s="70"/>
      <c r="K32" s="248"/>
      <c r="L32" s="248"/>
      <c r="M32" s="249" t="e">
        <f t="shared" si="0"/>
        <v>#N/A</v>
      </c>
      <c r="N32" s="72"/>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row>
    <row r="33" spans="1:54">
      <c r="A33" s="64"/>
      <c r="B33" s="64"/>
      <c r="C33" s="64"/>
      <c r="D33" s="64"/>
      <c r="E33" s="69"/>
      <c r="F33" s="69"/>
      <c r="G33" s="65"/>
      <c r="H33" s="3"/>
      <c r="I33" s="70"/>
      <c r="J33" s="70"/>
      <c r="K33" s="248"/>
      <c r="L33" s="248"/>
      <c r="M33" s="249" t="e">
        <f t="shared" si="0"/>
        <v>#N/A</v>
      </c>
      <c r="N33" s="72"/>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row>
    <row r="34" spans="1:54">
      <c r="A34" s="64"/>
      <c r="B34" s="64"/>
      <c r="C34" s="64"/>
      <c r="D34" s="64"/>
      <c r="E34" s="69"/>
      <c r="F34" s="69"/>
      <c r="G34" s="65"/>
      <c r="H34" s="3"/>
      <c r="I34" s="70"/>
      <c r="J34" s="70"/>
      <c r="K34" s="248"/>
      <c r="L34" s="248"/>
      <c r="M34" s="249" t="e">
        <f t="shared" si="0"/>
        <v>#N/A</v>
      </c>
      <c r="N34" s="72"/>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row>
    <row r="35" spans="1:54">
      <c r="A35" s="64"/>
      <c r="B35" s="64"/>
      <c r="C35" s="64"/>
      <c r="D35" s="64"/>
      <c r="E35" s="69"/>
      <c r="F35" s="69"/>
      <c r="G35" s="65"/>
      <c r="H35" s="3"/>
      <c r="I35" s="70"/>
      <c r="J35" s="70"/>
      <c r="K35" s="248"/>
      <c r="L35" s="248"/>
      <c r="M35" s="249" t="e">
        <f t="shared" si="0"/>
        <v>#N/A</v>
      </c>
      <c r="N35" s="72"/>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row>
    <row r="36" spans="1:54">
      <c r="A36" s="64"/>
      <c r="B36" s="64"/>
      <c r="C36" s="64"/>
      <c r="D36" s="64"/>
      <c r="E36" s="69"/>
      <c r="F36" s="69"/>
      <c r="G36" s="65"/>
      <c r="H36" s="3"/>
      <c r="I36" s="70"/>
      <c r="J36" s="70"/>
      <c r="K36" s="248"/>
      <c r="L36" s="248"/>
      <c r="M36" s="249" t="e">
        <f t="shared" si="0"/>
        <v>#N/A</v>
      </c>
      <c r="N36" s="72"/>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row>
    <row r="37" spans="1:54">
      <c r="A37" s="64"/>
      <c r="B37" s="64"/>
      <c r="C37" s="64"/>
      <c r="D37" s="64"/>
      <c r="E37" s="69"/>
      <c r="F37" s="69"/>
      <c r="G37" s="65"/>
      <c r="H37" s="3"/>
      <c r="I37" s="70"/>
      <c r="J37" s="70"/>
      <c r="K37" s="248"/>
      <c r="L37" s="248"/>
      <c r="M37" s="249" t="e">
        <f t="shared" si="0"/>
        <v>#N/A</v>
      </c>
      <c r="N37" s="72"/>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row>
    <row r="38" spans="1:54">
      <c r="A38" s="64"/>
      <c r="B38" s="64"/>
      <c r="C38" s="64"/>
      <c r="D38" s="64"/>
      <c r="E38" s="69"/>
      <c r="F38" s="69"/>
      <c r="G38" s="65"/>
      <c r="H38" s="3"/>
      <c r="I38" s="70"/>
      <c r="J38" s="70"/>
      <c r="K38" s="248"/>
      <c r="L38" s="248"/>
      <c r="M38" s="249" t="e">
        <f t="shared" si="0"/>
        <v>#N/A</v>
      </c>
      <c r="N38" s="72"/>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row>
    <row r="39" spans="1:54">
      <c r="A39" s="64"/>
      <c r="B39" s="64"/>
      <c r="C39" s="64"/>
      <c r="D39" s="64"/>
      <c r="E39" s="69"/>
      <c r="F39" s="69"/>
      <c r="G39" s="65"/>
      <c r="H39" s="3"/>
      <c r="I39" s="70"/>
      <c r="J39" s="70"/>
      <c r="K39" s="248"/>
      <c r="L39" s="248"/>
      <c r="M39" s="249" t="e">
        <f t="shared" ref="M39:M70" si="1">IF(K39="-","",VLOOKUP(K39,EUSIPA_Table,2,0))</f>
        <v>#N/A</v>
      </c>
      <c r="N39" s="72"/>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row>
    <row r="40" spans="1:54">
      <c r="A40" s="64"/>
      <c r="B40" s="64"/>
      <c r="C40" s="64"/>
      <c r="D40" s="64"/>
      <c r="E40" s="69"/>
      <c r="F40" s="69"/>
      <c r="G40" s="65"/>
      <c r="H40" s="3"/>
      <c r="I40" s="70"/>
      <c r="J40" s="70"/>
      <c r="K40" s="248"/>
      <c r="L40" s="248"/>
      <c r="M40" s="249" t="e">
        <f t="shared" si="1"/>
        <v>#N/A</v>
      </c>
      <c r="N40" s="72"/>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row>
    <row r="41" spans="1:54">
      <c r="A41" s="64"/>
      <c r="B41" s="64"/>
      <c r="C41" s="64"/>
      <c r="D41" s="64"/>
      <c r="E41" s="69"/>
      <c r="F41" s="69"/>
      <c r="G41" s="65"/>
      <c r="H41" s="3"/>
      <c r="I41" s="70"/>
      <c r="J41" s="70"/>
      <c r="K41" s="248"/>
      <c r="L41" s="248"/>
      <c r="M41" s="249" t="e">
        <f t="shared" si="1"/>
        <v>#N/A</v>
      </c>
      <c r="N41" s="72"/>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row>
    <row r="42" spans="1:54">
      <c r="A42" s="64"/>
      <c r="B42" s="64"/>
      <c r="C42" s="64"/>
      <c r="D42" s="64"/>
      <c r="E42" s="69"/>
      <c r="F42" s="69"/>
      <c r="G42" s="65"/>
      <c r="H42" s="3"/>
      <c r="I42" s="70"/>
      <c r="J42" s="70"/>
      <c r="K42" s="248"/>
      <c r="L42" s="248"/>
      <c r="M42" s="249" t="e">
        <f t="shared" si="1"/>
        <v>#N/A</v>
      </c>
      <c r="N42" s="72"/>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row>
    <row r="43" spans="1:54">
      <c r="A43" s="64"/>
      <c r="B43" s="64"/>
      <c r="C43" s="64"/>
      <c r="D43" s="64"/>
      <c r="E43" s="69"/>
      <c r="F43" s="69"/>
      <c r="G43" s="65"/>
      <c r="H43" s="3"/>
      <c r="I43" s="70"/>
      <c r="J43" s="70"/>
      <c r="K43" s="248"/>
      <c r="L43" s="248"/>
      <c r="M43" s="249" t="e">
        <f t="shared" si="1"/>
        <v>#N/A</v>
      </c>
      <c r="N43" s="72"/>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row>
    <row r="44" spans="1:54">
      <c r="A44" s="64"/>
      <c r="B44" s="64"/>
      <c r="C44" s="64"/>
      <c r="D44" s="64"/>
      <c r="E44" s="69"/>
      <c r="F44" s="69"/>
      <c r="G44" s="65"/>
      <c r="H44" s="3"/>
      <c r="I44" s="70"/>
      <c r="J44" s="70"/>
      <c r="K44" s="248"/>
      <c r="L44" s="248"/>
      <c r="M44" s="249" t="e">
        <f t="shared" si="1"/>
        <v>#N/A</v>
      </c>
      <c r="N44" s="72"/>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row>
    <row r="45" spans="1:54">
      <c r="A45" s="64"/>
      <c r="B45" s="64"/>
      <c r="C45" s="64"/>
      <c r="D45" s="64"/>
      <c r="E45" s="69"/>
      <c r="F45" s="69"/>
      <c r="G45" s="65"/>
      <c r="H45" s="3"/>
      <c r="I45" s="70"/>
      <c r="J45" s="70"/>
      <c r="K45" s="248"/>
      <c r="L45" s="248"/>
      <c r="M45" s="249" t="e">
        <f t="shared" si="1"/>
        <v>#N/A</v>
      </c>
      <c r="N45" s="72"/>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row>
    <row r="46" spans="1:54">
      <c r="A46" s="64"/>
      <c r="B46" s="64"/>
      <c r="C46" s="64"/>
      <c r="D46" s="64"/>
      <c r="E46" s="69"/>
      <c r="F46" s="69"/>
      <c r="G46" s="65"/>
      <c r="H46" s="3"/>
      <c r="I46" s="70"/>
      <c r="J46" s="70"/>
      <c r="K46" s="248"/>
      <c r="L46" s="248"/>
      <c r="M46" s="249" t="e">
        <f t="shared" si="1"/>
        <v>#N/A</v>
      </c>
      <c r="N46" s="72"/>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row>
    <row r="47" spans="1:54">
      <c r="A47" s="64"/>
      <c r="B47" s="64"/>
      <c r="C47" s="64"/>
      <c r="D47" s="64"/>
      <c r="E47" s="69"/>
      <c r="F47" s="69"/>
      <c r="G47" s="65"/>
      <c r="H47" s="3"/>
      <c r="I47" s="70"/>
      <c r="J47" s="70"/>
      <c r="K47" s="248"/>
      <c r="L47" s="248"/>
      <c r="M47" s="249" t="e">
        <f t="shared" si="1"/>
        <v>#N/A</v>
      </c>
      <c r="N47" s="72"/>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row>
    <row r="48" spans="1:54">
      <c r="A48" s="64"/>
      <c r="B48" s="64"/>
      <c r="C48" s="64"/>
      <c r="D48" s="64"/>
      <c r="E48" s="69"/>
      <c r="F48" s="69"/>
      <c r="G48" s="65"/>
      <c r="H48" s="3"/>
      <c r="I48" s="70"/>
      <c r="J48" s="70"/>
      <c r="K48" s="248"/>
      <c r="L48" s="248"/>
      <c r="M48" s="249" t="e">
        <f t="shared" si="1"/>
        <v>#N/A</v>
      </c>
      <c r="N48" s="72"/>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row>
    <row r="49" spans="1:54">
      <c r="A49" s="64"/>
      <c r="B49" s="64"/>
      <c r="C49" s="64"/>
      <c r="D49" s="64"/>
      <c r="E49" s="69"/>
      <c r="F49" s="69"/>
      <c r="G49" s="65"/>
      <c r="H49" s="3"/>
      <c r="I49" s="70"/>
      <c r="J49" s="70"/>
      <c r="K49" s="248"/>
      <c r="L49" s="248"/>
      <c r="M49" s="249" t="e">
        <f t="shared" si="1"/>
        <v>#N/A</v>
      </c>
      <c r="N49" s="72"/>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row>
    <row r="50" spans="1:54">
      <c r="A50" s="64"/>
      <c r="B50" s="64"/>
      <c r="C50" s="64"/>
      <c r="D50" s="64"/>
      <c r="E50" s="69"/>
      <c r="F50" s="69"/>
      <c r="G50" s="65"/>
      <c r="H50" s="3"/>
      <c r="I50" s="70"/>
      <c r="J50" s="70"/>
      <c r="K50" s="248"/>
      <c r="L50" s="248"/>
      <c r="M50" s="249" t="e">
        <f t="shared" si="1"/>
        <v>#N/A</v>
      </c>
      <c r="N50" s="72"/>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row>
    <row r="51" spans="1:54">
      <c r="A51" s="64"/>
      <c r="B51" s="64"/>
      <c r="C51" s="64"/>
      <c r="D51" s="64"/>
      <c r="E51" s="69"/>
      <c r="F51" s="69"/>
      <c r="G51" s="65"/>
      <c r="H51" s="3"/>
      <c r="I51" s="70"/>
      <c r="J51" s="70"/>
      <c r="K51" s="248"/>
      <c r="L51" s="248"/>
      <c r="M51" s="249" t="e">
        <f t="shared" si="1"/>
        <v>#N/A</v>
      </c>
      <c r="N51" s="72"/>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row>
    <row r="52" spans="1:54">
      <c r="A52" s="64"/>
      <c r="B52" s="64"/>
      <c r="C52" s="64"/>
      <c r="D52" s="64"/>
      <c r="E52" s="69"/>
      <c r="F52" s="69"/>
      <c r="G52" s="65"/>
      <c r="H52" s="3"/>
      <c r="I52" s="70"/>
      <c r="J52" s="70"/>
      <c r="K52" s="248"/>
      <c r="L52" s="248"/>
      <c r="M52" s="249" t="e">
        <f t="shared" si="1"/>
        <v>#N/A</v>
      </c>
      <c r="N52" s="72"/>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row>
    <row r="53" spans="1:54">
      <c r="A53" s="64"/>
      <c r="B53" s="64"/>
      <c r="C53" s="64"/>
      <c r="D53" s="64"/>
      <c r="E53" s="69"/>
      <c r="F53" s="69"/>
      <c r="G53" s="65"/>
      <c r="H53" s="3"/>
      <c r="I53" s="70"/>
      <c r="J53" s="70"/>
      <c r="K53" s="248"/>
      <c r="L53" s="248"/>
      <c r="M53" s="249" t="e">
        <f t="shared" si="1"/>
        <v>#N/A</v>
      </c>
      <c r="N53" s="72"/>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row>
    <row r="54" spans="1:54">
      <c r="A54" s="64"/>
      <c r="B54" s="64"/>
      <c r="C54" s="64"/>
      <c r="D54" s="64"/>
      <c r="E54" s="69"/>
      <c r="F54" s="69"/>
      <c r="G54" s="65"/>
      <c r="H54" s="3"/>
      <c r="I54" s="70"/>
      <c r="J54" s="70"/>
      <c r="K54" s="248"/>
      <c r="L54" s="248"/>
      <c r="M54" s="249" t="e">
        <f t="shared" si="1"/>
        <v>#N/A</v>
      </c>
      <c r="N54" s="72"/>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row>
    <row r="55" spans="1:54">
      <c r="A55" s="64"/>
      <c r="B55" s="64"/>
      <c r="C55" s="64"/>
      <c r="D55" s="64"/>
      <c r="E55" s="69"/>
      <c r="F55" s="69"/>
      <c r="G55" s="65"/>
      <c r="H55" s="3"/>
      <c r="I55" s="70"/>
      <c r="J55" s="70"/>
      <c r="K55" s="248"/>
      <c r="L55" s="248"/>
      <c r="M55" s="249" t="e">
        <f t="shared" si="1"/>
        <v>#N/A</v>
      </c>
      <c r="N55" s="72"/>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row>
    <row r="56" spans="1:54">
      <c r="A56" s="64"/>
      <c r="B56" s="64"/>
      <c r="C56" s="64"/>
      <c r="D56" s="64"/>
      <c r="E56" s="69"/>
      <c r="F56" s="69"/>
      <c r="G56" s="65"/>
      <c r="H56" s="3"/>
      <c r="I56" s="70"/>
      <c r="J56" s="70"/>
      <c r="K56" s="248"/>
      <c r="L56" s="248"/>
      <c r="M56" s="249" t="e">
        <f t="shared" si="1"/>
        <v>#N/A</v>
      </c>
      <c r="N56" s="72"/>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row>
    <row r="57" spans="1:54">
      <c r="A57" s="64"/>
      <c r="B57" s="64"/>
      <c r="C57" s="64"/>
      <c r="D57" s="64"/>
      <c r="E57" s="69"/>
      <c r="F57" s="69"/>
      <c r="G57" s="65"/>
      <c r="H57" s="3"/>
      <c r="I57" s="70"/>
      <c r="J57" s="70"/>
      <c r="K57" s="248"/>
      <c r="L57" s="248"/>
      <c r="M57" s="249" t="e">
        <f t="shared" si="1"/>
        <v>#N/A</v>
      </c>
      <c r="N57" s="72"/>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row>
    <row r="58" spans="1:54">
      <c r="A58" s="64"/>
      <c r="B58" s="64"/>
      <c r="C58" s="64"/>
      <c r="D58" s="64"/>
      <c r="E58" s="69"/>
      <c r="F58" s="69"/>
      <c r="G58" s="65"/>
      <c r="H58" s="3"/>
      <c r="I58" s="70"/>
      <c r="J58" s="70"/>
      <c r="K58" s="248"/>
      <c r="L58" s="248"/>
      <c r="M58" s="249" t="e">
        <f t="shared" si="1"/>
        <v>#N/A</v>
      </c>
      <c r="N58" s="72"/>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row>
    <row r="59" spans="1:54">
      <c r="A59" s="64"/>
      <c r="B59" s="64"/>
      <c r="C59" s="64"/>
      <c r="D59" s="64"/>
      <c r="E59" s="69"/>
      <c r="F59" s="69"/>
      <c r="G59" s="65"/>
      <c r="H59" s="3"/>
      <c r="I59" s="70"/>
      <c r="J59" s="70"/>
      <c r="K59" s="248"/>
      <c r="L59" s="248"/>
      <c r="M59" s="249" t="e">
        <f t="shared" si="1"/>
        <v>#N/A</v>
      </c>
      <c r="N59" s="72"/>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row>
    <row r="60" spans="1:54">
      <c r="A60" s="64"/>
      <c r="B60" s="64"/>
      <c r="C60" s="64"/>
      <c r="D60" s="64"/>
      <c r="E60" s="69"/>
      <c r="F60" s="69"/>
      <c r="G60" s="65"/>
      <c r="H60" s="3"/>
      <c r="I60" s="70"/>
      <c r="J60" s="70"/>
      <c r="K60" s="248"/>
      <c r="L60" s="248"/>
      <c r="M60" s="249" t="e">
        <f t="shared" si="1"/>
        <v>#N/A</v>
      </c>
      <c r="N60" s="72"/>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row>
    <row r="61" spans="1:54">
      <c r="A61" s="64"/>
      <c r="B61" s="64"/>
      <c r="C61" s="64"/>
      <c r="D61" s="64"/>
      <c r="E61" s="69"/>
      <c r="F61" s="69"/>
      <c r="G61" s="65"/>
      <c r="H61" s="3"/>
      <c r="I61" s="70"/>
      <c r="J61" s="70"/>
      <c r="K61" s="248"/>
      <c r="L61" s="248"/>
      <c r="M61" s="249" t="e">
        <f t="shared" si="1"/>
        <v>#N/A</v>
      </c>
      <c r="N61" s="72"/>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row>
    <row r="62" spans="1:54">
      <c r="A62" s="64"/>
      <c r="B62" s="64"/>
      <c r="C62" s="64"/>
      <c r="D62" s="64"/>
      <c r="E62" s="69"/>
      <c r="F62" s="69"/>
      <c r="G62" s="65"/>
      <c r="H62" s="3"/>
      <c r="I62" s="70"/>
      <c r="J62" s="70"/>
      <c r="K62" s="248"/>
      <c r="L62" s="248"/>
      <c r="M62" s="249" t="e">
        <f t="shared" si="1"/>
        <v>#N/A</v>
      </c>
      <c r="N62" s="72"/>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row>
    <row r="63" spans="1:54">
      <c r="A63" s="64"/>
      <c r="B63" s="64"/>
      <c r="C63" s="64"/>
      <c r="D63" s="64"/>
      <c r="E63" s="69"/>
      <c r="F63" s="69"/>
      <c r="G63" s="65"/>
      <c r="H63" s="3"/>
      <c r="I63" s="70"/>
      <c r="J63" s="70"/>
      <c r="K63" s="248"/>
      <c r="L63" s="248"/>
      <c r="M63" s="249" t="e">
        <f t="shared" si="1"/>
        <v>#N/A</v>
      </c>
      <c r="N63" s="72"/>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row>
    <row r="64" spans="1:54">
      <c r="A64" s="64"/>
      <c r="B64" s="64"/>
      <c r="C64" s="64"/>
      <c r="D64" s="64"/>
      <c r="E64" s="69"/>
      <c r="F64" s="69"/>
      <c r="G64" s="65"/>
      <c r="H64" s="3"/>
      <c r="I64" s="70"/>
      <c r="J64" s="70"/>
      <c r="K64" s="248"/>
      <c r="L64" s="248"/>
      <c r="M64" s="249" t="e">
        <f t="shared" si="1"/>
        <v>#N/A</v>
      </c>
      <c r="N64" s="72"/>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row>
    <row r="65" spans="1:54">
      <c r="A65" s="64"/>
      <c r="B65" s="64"/>
      <c r="C65" s="64"/>
      <c r="D65" s="64"/>
      <c r="E65" s="69"/>
      <c r="F65" s="69"/>
      <c r="G65" s="65"/>
      <c r="H65" s="3"/>
      <c r="I65" s="70"/>
      <c r="J65" s="70"/>
      <c r="K65" s="248"/>
      <c r="L65" s="248"/>
      <c r="M65" s="249" t="e">
        <f t="shared" si="1"/>
        <v>#N/A</v>
      </c>
      <c r="N65" s="72"/>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row>
    <row r="66" spans="1:54">
      <c r="A66" s="64"/>
      <c r="B66" s="64"/>
      <c r="C66" s="64"/>
      <c r="D66" s="64"/>
      <c r="E66" s="69"/>
      <c r="F66" s="69"/>
      <c r="G66" s="65"/>
      <c r="H66" s="3"/>
      <c r="I66" s="70"/>
      <c r="J66" s="70"/>
      <c r="K66" s="248"/>
      <c r="L66" s="248"/>
      <c r="M66" s="249" t="e">
        <f t="shared" si="1"/>
        <v>#N/A</v>
      </c>
      <c r="N66" s="72"/>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row>
    <row r="67" spans="1:54">
      <c r="A67" s="64"/>
      <c r="B67" s="64"/>
      <c r="C67" s="64"/>
      <c r="D67" s="64"/>
      <c r="E67" s="69"/>
      <c r="F67" s="69"/>
      <c r="G67" s="65"/>
      <c r="H67" s="3"/>
      <c r="I67" s="70"/>
      <c r="J67" s="70"/>
      <c r="K67" s="248"/>
      <c r="L67" s="248"/>
      <c r="M67" s="249" t="e">
        <f t="shared" si="1"/>
        <v>#N/A</v>
      </c>
      <c r="N67" s="72"/>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row>
    <row r="68" spans="1:54">
      <c r="A68" s="64"/>
      <c r="B68" s="64"/>
      <c r="C68" s="64"/>
      <c r="D68" s="64"/>
      <c r="E68" s="69"/>
      <c r="F68" s="69"/>
      <c r="G68" s="65"/>
      <c r="H68" s="3"/>
      <c r="I68" s="70"/>
      <c r="J68" s="70"/>
      <c r="K68" s="248"/>
      <c r="L68" s="248"/>
      <c r="M68" s="249" t="e">
        <f t="shared" si="1"/>
        <v>#N/A</v>
      </c>
      <c r="N68" s="72"/>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row>
    <row r="69" spans="1:54">
      <c r="A69" s="64"/>
      <c r="B69" s="64"/>
      <c r="C69" s="64"/>
      <c r="D69" s="64"/>
      <c r="E69" s="69"/>
      <c r="F69" s="69"/>
      <c r="G69" s="65"/>
      <c r="H69" s="3"/>
      <c r="I69" s="70"/>
      <c r="J69" s="70"/>
      <c r="K69" s="248"/>
      <c r="L69" s="248"/>
      <c r="M69" s="249" t="e">
        <f t="shared" si="1"/>
        <v>#N/A</v>
      </c>
      <c r="N69" s="72"/>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row>
    <row r="70" spans="1:54">
      <c r="A70" s="64"/>
      <c r="B70" s="64"/>
      <c r="C70" s="64"/>
      <c r="D70" s="64"/>
      <c r="E70" s="69"/>
      <c r="F70" s="69"/>
      <c r="G70" s="65"/>
      <c r="H70" s="3"/>
      <c r="I70" s="70"/>
      <c r="J70" s="70"/>
      <c r="K70" s="248"/>
      <c r="L70" s="248"/>
      <c r="M70" s="249" t="e">
        <f t="shared" si="1"/>
        <v>#N/A</v>
      </c>
      <c r="N70" s="72"/>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row>
    <row r="71" spans="1:54">
      <c r="A71" s="64"/>
      <c r="B71" s="64"/>
      <c r="C71" s="64"/>
      <c r="D71" s="64"/>
      <c r="E71" s="69"/>
      <c r="F71" s="69"/>
      <c r="G71" s="65"/>
      <c r="H71" s="3"/>
      <c r="I71" s="70"/>
      <c r="J71" s="70"/>
      <c r="K71" s="248"/>
      <c r="L71" s="248"/>
      <c r="M71" s="249" t="e">
        <f t="shared" ref="M71:M106" si="2">IF(K71="-","",VLOOKUP(K71,EUSIPA_Table,2,0))</f>
        <v>#N/A</v>
      </c>
      <c r="N71" s="72"/>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row>
    <row r="72" spans="1:54">
      <c r="A72" s="64"/>
      <c r="B72" s="64"/>
      <c r="C72" s="64"/>
      <c r="D72" s="64"/>
      <c r="E72" s="69"/>
      <c r="F72" s="69"/>
      <c r="G72" s="65"/>
      <c r="H72" s="3"/>
      <c r="I72" s="70"/>
      <c r="J72" s="70"/>
      <c r="K72" s="248"/>
      <c r="L72" s="248"/>
      <c r="M72" s="249" t="e">
        <f t="shared" si="2"/>
        <v>#N/A</v>
      </c>
      <c r="N72" s="72"/>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row>
    <row r="73" spans="1:54">
      <c r="A73" s="64"/>
      <c r="B73" s="64"/>
      <c r="C73" s="64"/>
      <c r="D73" s="64"/>
      <c r="E73" s="69"/>
      <c r="F73" s="69"/>
      <c r="G73" s="65"/>
      <c r="H73" s="3"/>
      <c r="I73" s="70"/>
      <c r="J73" s="70"/>
      <c r="K73" s="248"/>
      <c r="L73" s="248"/>
      <c r="M73" s="249" t="e">
        <f t="shared" si="2"/>
        <v>#N/A</v>
      </c>
      <c r="N73" s="72"/>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row>
    <row r="74" spans="1:54">
      <c r="A74" s="64"/>
      <c r="B74" s="64"/>
      <c r="C74" s="64"/>
      <c r="D74" s="64"/>
      <c r="E74" s="69"/>
      <c r="F74" s="69"/>
      <c r="G74" s="65"/>
      <c r="H74" s="3"/>
      <c r="I74" s="70"/>
      <c r="J74" s="70"/>
      <c r="K74" s="248"/>
      <c r="L74" s="248"/>
      <c r="M74" s="249" t="e">
        <f t="shared" si="2"/>
        <v>#N/A</v>
      </c>
      <c r="N74" s="72"/>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row>
    <row r="75" spans="1:54">
      <c r="A75" s="64"/>
      <c r="B75" s="64"/>
      <c r="C75" s="64"/>
      <c r="D75" s="64"/>
      <c r="E75" s="69"/>
      <c r="F75" s="69"/>
      <c r="G75" s="65"/>
      <c r="H75" s="3"/>
      <c r="I75" s="70"/>
      <c r="J75" s="70"/>
      <c r="K75" s="248"/>
      <c r="L75" s="248"/>
      <c r="M75" s="249" t="e">
        <f t="shared" si="2"/>
        <v>#N/A</v>
      </c>
      <c r="N75" s="72"/>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row>
    <row r="76" spans="1:54">
      <c r="A76" s="64"/>
      <c r="B76" s="64"/>
      <c r="C76" s="64"/>
      <c r="D76" s="64"/>
      <c r="E76" s="69"/>
      <c r="F76" s="69"/>
      <c r="G76" s="65"/>
      <c r="H76" s="3"/>
      <c r="I76" s="70"/>
      <c r="J76" s="70"/>
      <c r="K76" s="248"/>
      <c r="L76" s="248"/>
      <c r="M76" s="249" t="e">
        <f t="shared" si="2"/>
        <v>#N/A</v>
      </c>
      <c r="N76" s="72"/>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row>
    <row r="77" spans="1:54">
      <c r="A77" s="64"/>
      <c r="B77" s="64"/>
      <c r="C77" s="64"/>
      <c r="D77" s="64"/>
      <c r="E77" s="69"/>
      <c r="F77" s="69"/>
      <c r="G77" s="65"/>
      <c r="H77" s="3"/>
      <c r="I77" s="70"/>
      <c r="J77" s="70"/>
      <c r="K77" s="248"/>
      <c r="L77" s="248"/>
      <c r="M77" s="249" t="e">
        <f t="shared" si="2"/>
        <v>#N/A</v>
      </c>
      <c r="N77" s="72"/>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row>
    <row r="78" spans="1:54">
      <c r="A78" s="64"/>
      <c r="B78" s="64"/>
      <c r="C78" s="64"/>
      <c r="D78" s="64"/>
      <c r="E78" s="69"/>
      <c r="F78" s="69"/>
      <c r="G78" s="65"/>
      <c r="H78" s="3"/>
      <c r="I78" s="70"/>
      <c r="J78" s="70"/>
      <c r="K78" s="248"/>
      <c r="L78" s="248"/>
      <c r="M78" s="249" t="e">
        <f t="shared" si="2"/>
        <v>#N/A</v>
      </c>
      <c r="N78" s="72"/>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row>
    <row r="79" spans="1:54">
      <c r="A79" s="64"/>
      <c r="B79" s="64"/>
      <c r="C79" s="64"/>
      <c r="D79" s="64"/>
      <c r="E79" s="69"/>
      <c r="F79" s="69"/>
      <c r="G79" s="65"/>
      <c r="H79" s="3"/>
      <c r="I79" s="70"/>
      <c r="J79" s="70"/>
      <c r="K79" s="248"/>
      <c r="L79" s="248"/>
      <c r="M79" s="249" t="e">
        <f t="shared" si="2"/>
        <v>#N/A</v>
      </c>
      <c r="N79" s="72"/>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row>
    <row r="80" spans="1:54">
      <c r="A80" s="64"/>
      <c r="B80" s="64"/>
      <c r="C80" s="64"/>
      <c r="D80" s="64"/>
      <c r="E80" s="69"/>
      <c r="F80" s="69"/>
      <c r="G80" s="65"/>
      <c r="H80" s="3"/>
      <c r="I80" s="70"/>
      <c r="J80" s="70"/>
      <c r="K80" s="248"/>
      <c r="L80" s="248"/>
      <c r="M80" s="249" t="e">
        <f t="shared" si="2"/>
        <v>#N/A</v>
      </c>
      <c r="N80" s="72"/>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row>
    <row r="81" spans="1:54">
      <c r="A81" s="64"/>
      <c r="B81" s="64"/>
      <c r="C81" s="64"/>
      <c r="D81" s="64"/>
      <c r="E81" s="69"/>
      <c r="F81" s="69"/>
      <c r="G81" s="65"/>
      <c r="H81" s="3"/>
      <c r="I81" s="70"/>
      <c r="J81" s="70"/>
      <c r="K81" s="248"/>
      <c r="L81" s="248"/>
      <c r="M81" s="249" t="e">
        <f t="shared" si="2"/>
        <v>#N/A</v>
      </c>
      <c r="N81" s="72"/>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row>
    <row r="82" spans="1:54">
      <c r="A82" s="64"/>
      <c r="B82" s="64"/>
      <c r="C82" s="64"/>
      <c r="D82" s="64"/>
      <c r="E82" s="69"/>
      <c r="F82" s="69"/>
      <c r="G82" s="65"/>
      <c r="H82" s="3"/>
      <c r="I82" s="70"/>
      <c r="J82" s="70"/>
      <c r="K82" s="248"/>
      <c r="L82" s="248"/>
      <c r="M82" s="249" t="e">
        <f t="shared" si="2"/>
        <v>#N/A</v>
      </c>
      <c r="N82" s="72"/>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row>
    <row r="83" spans="1:54">
      <c r="A83" s="64"/>
      <c r="B83" s="64"/>
      <c r="C83" s="64"/>
      <c r="D83" s="64"/>
      <c r="E83" s="69"/>
      <c r="F83" s="69"/>
      <c r="G83" s="65"/>
      <c r="H83" s="3"/>
      <c r="I83" s="70"/>
      <c r="J83" s="70"/>
      <c r="K83" s="248"/>
      <c r="L83" s="248"/>
      <c r="M83" s="249" t="e">
        <f t="shared" si="2"/>
        <v>#N/A</v>
      </c>
      <c r="N83" s="72"/>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row>
    <row r="84" spans="1:54">
      <c r="A84" s="64"/>
      <c r="B84" s="64"/>
      <c r="C84" s="64"/>
      <c r="D84" s="64"/>
      <c r="E84" s="69"/>
      <c r="F84" s="69"/>
      <c r="G84" s="65"/>
      <c r="H84" s="3"/>
      <c r="I84" s="70"/>
      <c r="J84" s="70"/>
      <c r="K84" s="248"/>
      <c r="L84" s="248"/>
      <c r="M84" s="249" t="e">
        <f t="shared" si="2"/>
        <v>#N/A</v>
      </c>
      <c r="N84" s="72"/>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row>
    <row r="85" spans="1:54">
      <c r="A85" s="64"/>
      <c r="B85" s="64"/>
      <c r="C85" s="64"/>
      <c r="D85" s="64"/>
      <c r="E85" s="69"/>
      <c r="F85" s="69"/>
      <c r="G85" s="65"/>
      <c r="H85" s="3"/>
      <c r="I85" s="70"/>
      <c r="J85" s="70"/>
      <c r="K85" s="248"/>
      <c r="L85" s="248"/>
      <c r="M85" s="249" t="e">
        <f t="shared" si="2"/>
        <v>#N/A</v>
      </c>
      <c r="N85" s="72"/>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row>
    <row r="86" spans="1:54">
      <c r="A86" s="64"/>
      <c r="B86" s="64"/>
      <c r="C86" s="64"/>
      <c r="D86" s="64"/>
      <c r="E86" s="69"/>
      <c r="F86" s="69"/>
      <c r="G86" s="65"/>
      <c r="H86" s="3"/>
      <c r="I86" s="70"/>
      <c r="J86" s="70"/>
      <c r="K86" s="248"/>
      <c r="L86" s="248"/>
      <c r="M86" s="249" t="e">
        <f t="shared" si="2"/>
        <v>#N/A</v>
      </c>
      <c r="N86" s="72"/>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row>
    <row r="87" spans="1:54">
      <c r="A87" s="64"/>
      <c r="B87" s="64"/>
      <c r="C87" s="64"/>
      <c r="D87" s="64"/>
      <c r="E87" s="69"/>
      <c r="F87" s="69"/>
      <c r="G87" s="65"/>
      <c r="H87" s="3"/>
      <c r="I87" s="70"/>
      <c r="J87" s="70"/>
      <c r="K87" s="248"/>
      <c r="L87" s="248"/>
      <c r="M87" s="249" t="e">
        <f t="shared" si="2"/>
        <v>#N/A</v>
      </c>
      <c r="N87" s="72"/>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row>
    <row r="88" spans="1:54">
      <c r="A88" s="64"/>
      <c r="B88" s="64"/>
      <c r="C88" s="64"/>
      <c r="D88" s="64"/>
      <c r="E88" s="69"/>
      <c r="F88" s="69"/>
      <c r="G88" s="65"/>
      <c r="H88" s="3"/>
      <c r="I88" s="70"/>
      <c r="J88" s="70"/>
      <c r="K88" s="248"/>
      <c r="L88" s="248"/>
      <c r="M88" s="249" t="e">
        <f t="shared" si="2"/>
        <v>#N/A</v>
      </c>
      <c r="N88" s="72"/>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row>
    <row r="89" spans="1:54">
      <c r="A89" s="64"/>
      <c r="B89" s="64"/>
      <c r="C89" s="64"/>
      <c r="D89" s="64"/>
      <c r="E89" s="69"/>
      <c r="F89" s="69"/>
      <c r="G89" s="65"/>
      <c r="H89" s="3"/>
      <c r="I89" s="70"/>
      <c r="J89" s="70"/>
      <c r="K89" s="248"/>
      <c r="L89" s="248"/>
      <c r="M89" s="249" t="e">
        <f t="shared" si="2"/>
        <v>#N/A</v>
      </c>
      <c r="N89" s="72"/>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row>
    <row r="90" spans="1:54">
      <c r="A90" s="64"/>
      <c r="B90" s="64"/>
      <c r="C90" s="64"/>
      <c r="D90" s="64"/>
      <c r="E90" s="69"/>
      <c r="F90" s="69"/>
      <c r="G90" s="65"/>
      <c r="H90" s="3"/>
      <c r="I90" s="70"/>
      <c r="J90" s="70"/>
      <c r="K90" s="248"/>
      <c r="L90" s="248"/>
      <c r="M90" s="249" t="e">
        <f t="shared" si="2"/>
        <v>#N/A</v>
      </c>
      <c r="N90" s="72"/>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row>
    <row r="91" spans="1:54">
      <c r="A91" s="64"/>
      <c r="B91" s="64"/>
      <c r="C91" s="64"/>
      <c r="D91" s="64"/>
      <c r="E91" s="69"/>
      <c r="F91" s="69"/>
      <c r="G91" s="65"/>
      <c r="H91" s="3"/>
      <c r="I91" s="70"/>
      <c r="J91" s="70"/>
      <c r="K91" s="248"/>
      <c r="L91" s="248"/>
      <c r="M91" s="249" t="e">
        <f t="shared" si="2"/>
        <v>#N/A</v>
      </c>
      <c r="N91" s="72"/>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row>
    <row r="92" spans="1:54">
      <c r="A92" s="64"/>
      <c r="B92" s="64"/>
      <c r="C92" s="64"/>
      <c r="D92" s="64"/>
      <c r="E92" s="69"/>
      <c r="F92" s="69"/>
      <c r="G92" s="65"/>
      <c r="H92" s="3"/>
      <c r="I92" s="70"/>
      <c r="J92" s="70"/>
      <c r="K92" s="248"/>
      <c r="L92" s="248"/>
      <c r="M92" s="249" t="e">
        <f t="shared" si="2"/>
        <v>#N/A</v>
      </c>
      <c r="N92" s="72"/>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row>
    <row r="93" spans="1:54">
      <c r="A93" s="64"/>
      <c r="B93" s="64"/>
      <c r="C93" s="64"/>
      <c r="D93" s="64"/>
      <c r="E93" s="69"/>
      <c r="F93" s="69"/>
      <c r="G93" s="65"/>
      <c r="H93" s="3"/>
      <c r="I93" s="70"/>
      <c r="J93" s="70"/>
      <c r="K93" s="248"/>
      <c r="L93" s="248"/>
      <c r="M93" s="249" t="e">
        <f t="shared" si="2"/>
        <v>#N/A</v>
      </c>
      <c r="N93" s="72"/>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row>
    <row r="94" spans="1:54">
      <c r="A94" s="64"/>
      <c r="B94" s="64"/>
      <c r="C94" s="64"/>
      <c r="D94" s="64"/>
      <c r="E94" s="69"/>
      <c r="F94" s="69"/>
      <c r="G94" s="65"/>
      <c r="H94" s="3"/>
      <c r="I94" s="70"/>
      <c r="J94" s="70"/>
      <c r="K94" s="248"/>
      <c r="L94" s="248"/>
      <c r="M94" s="249" t="e">
        <f t="shared" si="2"/>
        <v>#N/A</v>
      </c>
      <c r="N94" s="72"/>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row>
    <row r="95" spans="1:54">
      <c r="A95" s="64"/>
      <c r="B95" s="64"/>
      <c r="C95" s="64"/>
      <c r="D95" s="64"/>
      <c r="E95" s="69"/>
      <c r="F95" s="69"/>
      <c r="G95" s="65"/>
      <c r="H95" s="3"/>
      <c r="I95" s="70"/>
      <c r="J95" s="70"/>
      <c r="K95" s="248"/>
      <c r="L95" s="248"/>
      <c r="M95" s="249" t="e">
        <f t="shared" si="2"/>
        <v>#N/A</v>
      </c>
      <c r="N95" s="72"/>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row>
    <row r="96" spans="1:54">
      <c r="A96" s="64"/>
      <c r="B96" s="64"/>
      <c r="C96" s="64"/>
      <c r="D96" s="64"/>
      <c r="E96" s="69"/>
      <c r="F96" s="69"/>
      <c r="G96" s="65"/>
      <c r="H96" s="3"/>
      <c r="I96" s="70"/>
      <c r="J96" s="70"/>
      <c r="K96" s="248"/>
      <c r="L96" s="248"/>
      <c r="M96" s="249" t="e">
        <f t="shared" si="2"/>
        <v>#N/A</v>
      </c>
      <c r="N96" s="72"/>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row>
    <row r="97" spans="1:54">
      <c r="A97" s="64"/>
      <c r="B97" s="64"/>
      <c r="C97" s="64"/>
      <c r="D97" s="64"/>
      <c r="E97" s="69"/>
      <c r="F97" s="69"/>
      <c r="G97" s="65"/>
      <c r="H97" s="3"/>
      <c r="I97" s="70"/>
      <c r="J97" s="70"/>
      <c r="K97" s="248"/>
      <c r="L97" s="248"/>
      <c r="M97" s="249" t="e">
        <f t="shared" si="2"/>
        <v>#N/A</v>
      </c>
      <c r="N97" s="72"/>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row>
    <row r="98" spans="1:54">
      <c r="A98" s="64"/>
      <c r="B98" s="64"/>
      <c r="C98" s="64"/>
      <c r="D98" s="64"/>
      <c r="E98" s="69"/>
      <c r="F98" s="69"/>
      <c r="G98" s="65"/>
      <c r="H98" s="3"/>
      <c r="I98" s="70"/>
      <c r="J98" s="70"/>
      <c r="K98" s="248"/>
      <c r="L98" s="248"/>
      <c r="M98" s="249" t="e">
        <f t="shared" si="2"/>
        <v>#N/A</v>
      </c>
      <c r="N98" s="72"/>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row>
    <row r="99" spans="1:54">
      <c r="A99" s="64"/>
      <c r="B99" s="64"/>
      <c r="C99" s="64"/>
      <c r="D99" s="64"/>
      <c r="E99" s="69"/>
      <c r="F99" s="69"/>
      <c r="G99" s="65"/>
      <c r="H99" s="3"/>
      <c r="I99" s="70"/>
      <c r="J99" s="70"/>
      <c r="K99" s="248"/>
      <c r="L99" s="248"/>
      <c r="M99" s="249" t="e">
        <f t="shared" si="2"/>
        <v>#N/A</v>
      </c>
      <c r="N99" s="72"/>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row>
    <row r="100" spans="1:54">
      <c r="A100" s="64"/>
      <c r="B100" s="64"/>
      <c r="C100" s="64"/>
      <c r="D100" s="64"/>
      <c r="E100" s="69"/>
      <c r="F100" s="69"/>
      <c r="G100" s="65"/>
      <c r="H100" s="3"/>
      <c r="I100" s="70"/>
      <c r="J100" s="70"/>
      <c r="K100" s="248"/>
      <c r="L100" s="248"/>
      <c r="M100" s="249" t="e">
        <f t="shared" si="2"/>
        <v>#N/A</v>
      </c>
      <c r="N100" s="72"/>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row>
    <row r="101" spans="1:54">
      <c r="A101" s="64"/>
      <c r="B101" s="64"/>
      <c r="C101" s="64"/>
      <c r="D101" s="64"/>
      <c r="E101" s="69"/>
      <c r="F101" s="69"/>
      <c r="G101" s="65"/>
      <c r="H101" s="3"/>
      <c r="I101" s="70"/>
      <c r="J101" s="70"/>
      <c r="K101" s="248"/>
      <c r="L101" s="248"/>
      <c r="M101" s="249" t="e">
        <f t="shared" si="2"/>
        <v>#N/A</v>
      </c>
      <c r="N101" s="72"/>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row>
    <row r="102" spans="1:54">
      <c r="A102" s="64"/>
      <c r="B102" s="64"/>
      <c r="C102" s="64"/>
      <c r="D102" s="64"/>
      <c r="E102" s="69"/>
      <c r="F102" s="69"/>
      <c r="G102" s="65"/>
      <c r="H102" s="3"/>
      <c r="I102" s="70"/>
      <c r="J102" s="70"/>
      <c r="K102" s="248"/>
      <c r="L102" s="248"/>
      <c r="M102" s="249" t="e">
        <f t="shared" si="2"/>
        <v>#N/A</v>
      </c>
      <c r="N102" s="72"/>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row>
    <row r="103" spans="1:54">
      <c r="A103" s="64"/>
      <c r="B103" s="64"/>
      <c r="C103" s="64"/>
      <c r="D103" s="64"/>
      <c r="E103" s="69"/>
      <c r="F103" s="69"/>
      <c r="G103" s="65"/>
      <c r="H103" s="3"/>
      <c r="I103" s="70"/>
      <c r="J103" s="70"/>
      <c r="K103" s="248"/>
      <c r="L103" s="248"/>
      <c r="M103" s="249" t="e">
        <f t="shared" si="2"/>
        <v>#N/A</v>
      </c>
      <c r="N103" s="72"/>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row>
    <row r="104" spans="1:54">
      <c r="A104" s="64"/>
      <c r="B104" s="64"/>
      <c r="C104" s="64"/>
      <c r="D104" s="64"/>
      <c r="E104" s="69"/>
      <c r="F104" s="69"/>
      <c r="G104" s="65"/>
      <c r="H104" s="3"/>
      <c r="I104" s="70"/>
      <c r="J104" s="70"/>
      <c r="K104" s="248"/>
      <c r="L104" s="248"/>
      <c r="M104" s="249" t="e">
        <f t="shared" si="2"/>
        <v>#N/A</v>
      </c>
      <c r="N104" s="72"/>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row>
    <row r="105" spans="1:54">
      <c r="A105" s="64"/>
      <c r="B105" s="64"/>
      <c r="C105" s="64"/>
      <c r="D105" s="64"/>
      <c r="E105" s="69"/>
      <c r="F105" s="69"/>
      <c r="G105" s="65"/>
      <c r="H105" s="3"/>
      <c r="I105" s="70"/>
      <c r="J105" s="70"/>
      <c r="K105" s="248"/>
      <c r="L105" s="248"/>
      <c r="M105" s="249" t="e">
        <f t="shared" si="2"/>
        <v>#N/A</v>
      </c>
      <c r="N105" s="72"/>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row>
    <row r="106" spans="1:54" ht="13.8" thickBot="1">
      <c r="A106" s="75"/>
      <c r="B106" s="75"/>
      <c r="C106" s="75"/>
      <c r="D106" s="75"/>
      <c r="E106" s="105"/>
      <c r="F106" s="105"/>
      <c r="G106" s="106"/>
      <c r="H106" s="107"/>
      <c r="I106" s="108"/>
      <c r="J106" s="108"/>
      <c r="K106" s="250"/>
      <c r="L106" s="250"/>
      <c r="M106" s="249" t="e">
        <f t="shared" si="2"/>
        <v>#N/A</v>
      </c>
      <c r="N106" s="109"/>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row>
  </sheetData>
  <mergeCells count="20">
    <mergeCell ref="AG5:AH5"/>
    <mergeCell ref="AI5:AJ5"/>
    <mergeCell ref="AY5:AZ5"/>
    <mergeCell ref="BA5:BB5"/>
    <mergeCell ref="AM5:AN5"/>
    <mergeCell ref="AO5:AP5"/>
    <mergeCell ref="AQ5:AR5"/>
    <mergeCell ref="AS5:AT5"/>
    <mergeCell ref="AU5:AV5"/>
    <mergeCell ref="AW5:AX5"/>
    <mergeCell ref="AK5:AL5"/>
    <mergeCell ref="Y5:Z5"/>
    <mergeCell ref="AA5:AB5"/>
    <mergeCell ref="AC5:AD5"/>
    <mergeCell ref="AE5:AF5"/>
    <mergeCell ref="O5:P5"/>
    <mergeCell ref="Q5:R5"/>
    <mergeCell ref="S5:T5"/>
    <mergeCell ref="U5:V5"/>
    <mergeCell ref="W5:X5"/>
  </mergeCells>
  <dataValidations xWindow="640" yWindow="279" count="17">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N7:N106"/>
    <dataValidation type="date" operator="greaterThan" allowBlank="1" showInputMessage="1" showErrorMessage="1" errorTitle="Issue Date" error="Please enter a valid date." sqref="H7:H106">
      <formula1>1</formula1>
    </dataValidation>
    <dataValidation type="date" operator="greaterThanOrEqual" allowBlank="1" showInputMessage="1" showErrorMessage="1" errorTitle="Reimbursement date" error="Please enter a valid date grater than the listing date." sqref="I7:I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G7:G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8:F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P7:P106 BB7:BB106 R7:R106 T7:T106 V7:V106 X7:X106 Z7:Z106 AB7:AB106 AD7:AD106 AF7:AF106 AJ7:AJ106 AL7:AL106 AN7:AN106 AP7:AP106 AR7:AR106 AT7:AT106 AV7:AV106 AX7:AX106 AZ7:AZ106 AH7:AH12 AH14:AH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J7:J106">
      <formula1>$H$2</formula1>
    </dataValidation>
    <dataValidation type="list" operator="greaterThanOrEqual" showInputMessage="1" showErrorMessage="1" errorTitle="Last trading date" error="Please enter a valid future trading date greather then the listing date" sqref="K7:K106">
      <formula1>EUSIPA_Code</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LookupValues!$AM$2:$AM$3</xm:f>
          </x14:formula1>
          <xm:sqref>F7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R7" activePane="bottomRight" state="frozen"/>
      <selection pane="topRight" activeCell="D1" sqref="D1"/>
      <selection pane="bottomLeft" activeCell="A6" sqref="A6"/>
      <selection pane="bottomRight" activeCell="R1" sqref="R1"/>
    </sheetView>
  </sheetViews>
  <sheetFormatPr defaultColWidth="9.109375" defaultRowHeight="13.2"/>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c r="A1" s="5" t="s">
        <v>0</v>
      </c>
      <c r="B1" s="5" t="s">
        <v>1</v>
      </c>
      <c r="C1" s="5" t="s">
        <v>2</v>
      </c>
      <c r="D1" s="5" t="s">
        <v>8</v>
      </c>
      <c r="E1" s="5" t="s">
        <v>3</v>
      </c>
      <c r="F1" s="5" t="s">
        <v>4</v>
      </c>
      <c r="G1" s="5" t="s">
        <v>5</v>
      </c>
      <c r="H1" s="5" t="s">
        <v>6</v>
      </c>
      <c r="I1" s="5" t="s">
        <v>7</v>
      </c>
      <c r="J1" s="5" t="s">
        <v>435</v>
      </c>
      <c r="K1" s="5" t="s">
        <v>592</v>
      </c>
    </row>
    <row r="2" spans="1:24">
      <c r="A2" s="190"/>
      <c r="B2" s="1"/>
      <c r="C2" s="1"/>
      <c r="D2" s="3"/>
      <c r="E2" s="116"/>
      <c r="F2" s="2"/>
      <c r="G2" s="1"/>
      <c r="H2" s="3"/>
      <c r="I2" s="7"/>
      <c r="J2" s="164"/>
      <c r="K2" s="87"/>
    </row>
    <row r="3" spans="1:24">
      <c r="A3" s="182" t="s">
        <v>837</v>
      </c>
      <c r="B3" s="88"/>
      <c r="C3" s="88"/>
      <c r="D3" s="88"/>
      <c r="E3" s="89"/>
      <c r="F3" s="90"/>
      <c r="G3" s="91"/>
      <c r="H3" s="92"/>
      <c r="I3" s="91"/>
      <c r="J3" s="93"/>
      <c r="K3" s="74"/>
    </row>
    <row r="4" spans="1:24" s="183" customFormat="1" ht="13.8" thickBot="1">
      <c r="A4" s="280" t="s">
        <v>839</v>
      </c>
      <c r="B4" s="280"/>
      <c r="C4" s="280"/>
      <c r="D4" s="280"/>
      <c r="E4" s="280"/>
      <c r="F4" s="280"/>
      <c r="G4" s="280"/>
      <c r="H4" s="280"/>
      <c r="I4" s="280"/>
      <c r="J4" s="280"/>
      <c r="K4" s="280"/>
      <c r="S4" s="185" t="s">
        <v>365</v>
      </c>
      <c r="V4" s="185" t="s">
        <v>365</v>
      </c>
    </row>
    <row r="5" spans="1:24">
      <c r="B5" s="73"/>
      <c r="C5" s="73"/>
      <c r="D5" s="73"/>
      <c r="E5" s="73"/>
      <c r="F5" s="73"/>
      <c r="G5" s="73"/>
      <c r="H5" s="73"/>
      <c r="I5" s="184" t="s">
        <v>840</v>
      </c>
      <c r="J5" s="73"/>
      <c r="K5" s="199" t="s">
        <v>365</v>
      </c>
      <c r="L5" s="199" t="s">
        <v>365</v>
      </c>
      <c r="M5" s="199" t="s">
        <v>365</v>
      </c>
      <c r="N5" s="199" t="s">
        <v>365</v>
      </c>
      <c r="O5" s="199" t="s">
        <v>365</v>
      </c>
      <c r="P5" s="199" t="s">
        <v>365</v>
      </c>
      <c r="Q5" s="199" t="s">
        <v>365</v>
      </c>
      <c r="R5" s="199" t="s">
        <v>365</v>
      </c>
      <c r="S5" s="272" t="s">
        <v>995</v>
      </c>
      <c r="T5" s="273"/>
      <c r="U5" s="273"/>
      <c r="V5" s="273"/>
      <c r="W5" s="273"/>
    </row>
    <row r="6" spans="1:24" ht="39.6">
      <c r="A6" s="5" t="s">
        <v>9</v>
      </c>
      <c r="B6" s="5" t="s">
        <v>10</v>
      </c>
      <c r="C6" s="5" t="s">
        <v>11</v>
      </c>
      <c r="D6" s="5" t="s">
        <v>829</v>
      </c>
      <c r="E6" s="5" t="s">
        <v>13</v>
      </c>
      <c r="F6" s="5" t="s">
        <v>14</v>
      </c>
      <c r="G6" s="5" t="s">
        <v>558</v>
      </c>
      <c r="H6" s="5" t="s">
        <v>559</v>
      </c>
      <c r="I6" s="5" t="s">
        <v>838</v>
      </c>
      <c r="J6" s="5" t="s">
        <v>17</v>
      </c>
      <c r="K6" s="5" t="s">
        <v>847</v>
      </c>
      <c r="L6" s="5" t="s">
        <v>835</v>
      </c>
      <c r="M6" s="5" t="s">
        <v>836</v>
      </c>
      <c r="N6" s="5" t="s">
        <v>16</v>
      </c>
      <c r="O6" s="5" t="s">
        <v>841</v>
      </c>
      <c r="P6" s="5" t="s">
        <v>842</v>
      </c>
      <c r="Q6" s="5" t="s">
        <v>616</v>
      </c>
      <c r="R6" s="5" t="s">
        <v>843</v>
      </c>
      <c r="S6" s="197" t="s">
        <v>844</v>
      </c>
      <c r="T6" s="198" t="s">
        <v>845</v>
      </c>
      <c r="U6" s="198" t="s">
        <v>232</v>
      </c>
      <c r="V6" s="198" t="s">
        <v>846</v>
      </c>
      <c r="W6" s="198" t="s">
        <v>234</v>
      </c>
      <c r="X6" s="55" t="s">
        <v>858</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866</v>
      </c>
      <c r="S11" s="55" t="s">
        <v>848</v>
      </c>
      <c r="T11" s="55" t="s">
        <v>852</v>
      </c>
      <c r="U11" s="55" t="s">
        <v>855</v>
      </c>
      <c r="V11" s="55" t="s">
        <v>856</v>
      </c>
      <c r="W11" s="55" t="s">
        <v>857</v>
      </c>
    </row>
    <row r="12" spans="1:24">
      <c r="D12" s="55" t="s">
        <v>867</v>
      </c>
      <c r="S12" s="55" t="s">
        <v>849</v>
      </c>
      <c r="T12" s="55" t="s">
        <v>853</v>
      </c>
      <c r="V12" s="55" t="s">
        <v>989</v>
      </c>
    </row>
    <row r="13" spans="1:24">
      <c r="D13" s="55" t="s">
        <v>868</v>
      </c>
      <c r="S13" s="55" t="s">
        <v>706</v>
      </c>
      <c r="T13" s="55" t="s">
        <v>854</v>
      </c>
      <c r="U13" s="55" t="s">
        <v>993</v>
      </c>
    </row>
    <row r="14" spans="1:24">
      <c r="D14" s="55" t="s">
        <v>869</v>
      </c>
      <c r="S14" s="55" t="s">
        <v>850</v>
      </c>
    </row>
    <row r="15" spans="1:24">
      <c r="S15" s="55" t="s">
        <v>851</v>
      </c>
      <c r="T15" s="55" t="s">
        <v>859</v>
      </c>
    </row>
    <row r="16" spans="1:24">
      <c r="D16" s="55" t="s">
        <v>990</v>
      </c>
      <c r="S16" s="55" t="s">
        <v>374</v>
      </c>
      <c r="T16" s="186" t="s">
        <v>992</v>
      </c>
    </row>
    <row r="17" spans="1:21">
      <c r="A17" s="55" t="s">
        <v>562</v>
      </c>
      <c r="B17" s="55" t="s">
        <v>994</v>
      </c>
      <c r="D17" s="55" t="s">
        <v>991</v>
      </c>
      <c r="T17" s="55" t="s">
        <v>860</v>
      </c>
    </row>
    <row r="18" spans="1:21">
      <c r="A18" s="55" t="s">
        <v>861</v>
      </c>
      <c r="B18" s="55" t="s">
        <v>862</v>
      </c>
    </row>
    <row r="19" spans="1:21">
      <c r="B19" s="187" t="s">
        <v>864</v>
      </c>
      <c r="S19" s="188"/>
      <c r="T19" s="188" t="s">
        <v>985</v>
      </c>
      <c r="U19" s="188"/>
    </row>
    <row r="20" spans="1:21">
      <c r="B20" s="187" t="s">
        <v>865</v>
      </c>
      <c r="S20" s="188"/>
      <c r="T20" s="188"/>
      <c r="U20" s="188"/>
    </row>
    <row r="21" spans="1:21">
      <c r="B21" s="55" t="s">
        <v>863</v>
      </c>
      <c r="S21" s="188" t="s">
        <v>986</v>
      </c>
      <c r="T21" s="189"/>
      <c r="U21" s="188"/>
    </row>
    <row r="22" spans="1:21">
      <c r="S22" s="188" t="s">
        <v>987</v>
      </c>
      <c r="T22" s="189"/>
      <c r="U22" s="188" t="s">
        <v>988</v>
      </c>
    </row>
    <row r="23" spans="1:21">
      <c r="S23" s="188"/>
      <c r="T23" s="188"/>
      <c r="U23" s="188"/>
    </row>
    <row r="24" spans="1:21">
      <c r="A24" s="183" t="s">
        <v>996</v>
      </c>
    </row>
    <row r="25" spans="1:21">
      <c r="A25" s="183" t="s">
        <v>562</v>
      </c>
      <c r="B25" s="183" t="s">
        <v>994</v>
      </c>
      <c r="C25" s="183" t="s">
        <v>997</v>
      </c>
    </row>
    <row r="26" spans="1:21">
      <c r="A26" s="55" t="s">
        <v>0</v>
      </c>
      <c r="B26" s="55" t="s">
        <v>998</v>
      </c>
    </row>
    <row r="27" spans="1:21">
      <c r="A27" s="55" t="s">
        <v>838</v>
      </c>
      <c r="C27" s="55" t="s">
        <v>840</v>
      </c>
    </row>
    <row r="28" spans="1:21" ht="14.4">
      <c r="S28" s="117" t="s">
        <v>870</v>
      </c>
      <c r="T28" s="117" t="s">
        <v>972</v>
      </c>
    </row>
    <row r="29" spans="1:21" ht="14.4">
      <c r="S29" s="117" t="s">
        <v>872</v>
      </c>
      <c r="T29" s="117" t="s">
        <v>973</v>
      </c>
    </row>
    <row r="30" spans="1:21" ht="14.4">
      <c r="S30" s="117" t="s">
        <v>874</v>
      </c>
      <c r="T30" s="117" t="s">
        <v>977</v>
      </c>
    </row>
    <row r="31" spans="1:21" ht="14.4">
      <c r="S31" s="117" t="s">
        <v>876</v>
      </c>
      <c r="T31" s="117" t="s">
        <v>976</v>
      </c>
    </row>
    <row r="32" spans="1:21" ht="14.4">
      <c r="S32" s="117" t="s">
        <v>878</v>
      </c>
      <c r="T32" s="117" t="s">
        <v>975</v>
      </c>
    </row>
    <row r="33" spans="19:20" ht="14.4">
      <c r="S33" s="117" t="s">
        <v>880</v>
      </c>
      <c r="T33" s="117" t="s">
        <v>974</v>
      </c>
    </row>
    <row r="34" spans="19:20" ht="14.4">
      <c r="S34" s="117" t="s">
        <v>882</v>
      </c>
      <c r="T34" s="117" t="s">
        <v>962</v>
      </c>
    </row>
    <row r="35" spans="19:20" ht="14.4">
      <c r="S35" s="117" t="s">
        <v>884</v>
      </c>
      <c r="T35" s="117" t="s">
        <v>960</v>
      </c>
    </row>
    <row r="36" spans="19:20" ht="14.4">
      <c r="S36" s="117" t="s">
        <v>886</v>
      </c>
      <c r="T36" s="117" t="s">
        <v>961</v>
      </c>
    </row>
    <row r="37" spans="19:20" ht="14.4">
      <c r="S37" s="117" t="s">
        <v>888</v>
      </c>
      <c r="T37" s="117" t="s">
        <v>964</v>
      </c>
    </row>
    <row r="38" spans="19:20" ht="14.4">
      <c r="S38" s="117" t="s">
        <v>890</v>
      </c>
      <c r="T38" s="117" t="s">
        <v>965</v>
      </c>
    </row>
    <row r="39" spans="19:20" ht="14.4">
      <c r="S39" s="117" t="s">
        <v>892</v>
      </c>
      <c r="T39" s="117" t="s">
        <v>966</v>
      </c>
    </row>
    <row r="40" spans="19:20" ht="14.4">
      <c r="S40" s="117" t="s">
        <v>894</v>
      </c>
      <c r="T40" s="117" t="s">
        <v>963</v>
      </c>
    </row>
    <row r="41" spans="19:20" ht="14.4">
      <c r="S41" s="117" t="s">
        <v>896</v>
      </c>
      <c r="T41" s="117" t="s">
        <v>948</v>
      </c>
    </row>
    <row r="42" spans="19:20" ht="14.4">
      <c r="S42" s="117" t="s">
        <v>898</v>
      </c>
      <c r="T42" s="117" t="s">
        <v>953</v>
      </c>
    </row>
    <row r="43" spans="19:20" ht="14.4">
      <c r="S43" s="117" t="s">
        <v>900</v>
      </c>
      <c r="T43" s="117" t="s">
        <v>956</v>
      </c>
    </row>
    <row r="44" spans="19:20" ht="14.4">
      <c r="S44" s="117" t="s">
        <v>902</v>
      </c>
      <c r="T44" s="117" t="s">
        <v>955</v>
      </c>
    </row>
    <row r="45" spans="19:20" ht="14.4">
      <c r="S45" s="117" t="s">
        <v>904</v>
      </c>
      <c r="T45" s="117" t="s">
        <v>950</v>
      </c>
    </row>
    <row r="46" spans="19:20" ht="14.4">
      <c r="S46" s="117" t="s">
        <v>906</v>
      </c>
      <c r="T46" s="117" t="s">
        <v>952</v>
      </c>
    </row>
    <row r="47" spans="19:20" ht="14.4">
      <c r="S47" s="117" t="s">
        <v>908</v>
      </c>
      <c r="T47" s="117" t="s">
        <v>951</v>
      </c>
    </row>
    <row r="48" spans="19:20" ht="14.4">
      <c r="S48" s="117" t="s">
        <v>910</v>
      </c>
      <c r="T48" s="117" t="s">
        <v>949</v>
      </c>
    </row>
    <row r="49" spans="19:20" ht="14.4">
      <c r="S49" s="117" t="s">
        <v>912</v>
      </c>
      <c r="T49" s="117" t="s">
        <v>954</v>
      </c>
    </row>
    <row r="50" spans="19:20" ht="14.4">
      <c r="S50" s="117" t="s">
        <v>97</v>
      </c>
      <c r="T50" s="117" t="s">
        <v>984</v>
      </c>
    </row>
    <row r="51" spans="19:20" ht="14.4">
      <c r="S51" s="117" t="s">
        <v>185</v>
      </c>
      <c r="T51" s="117" t="s">
        <v>983</v>
      </c>
    </row>
    <row r="52" spans="19:20" ht="14.4">
      <c r="S52" s="117" t="s">
        <v>916</v>
      </c>
      <c r="T52" s="117" t="s">
        <v>968</v>
      </c>
    </row>
    <row r="53" spans="19:20" ht="14.4">
      <c r="S53" s="117" t="s">
        <v>918</v>
      </c>
      <c r="T53" s="117" t="s">
        <v>971</v>
      </c>
    </row>
    <row r="54" spans="19:20" ht="14.4">
      <c r="S54" s="117" t="s">
        <v>920</v>
      </c>
      <c r="T54" s="117" t="s">
        <v>970</v>
      </c>
    </row>
    <row r="55" spans="19:20" ht="14.4">
      <c r="S55" s="117" t="s">
        <v>921</v>
      </c>
      <c r="T55" s="117" t="s">
        <v>967</v>
      </c>
    </row>
    <row r="56" spans="19:20" ht="14.4">
      <c r="S56" s="117" t="s">
        <v>923</v>
      </c>
      <c r="T56" s="117" t="s">
        <v>969</v>
      </c>
    </row>
    <row r="57" spans="19:20" ht="14.4">
      <c r="S57" s="117" t="s">
        <v>925</v>
      </c>
      <c r="T57" s="117" t="s">
        <v>959</v>
      </c>
    </row>
    <row r="58" spans="19:20" ht="14.4">
      <c r="S58" s="117" t="s">
        <v>927</v>
      </c>
      <c r="T58" s="117" t="s">
        <v>957</v>
      </c>
    </row>
    <row r="59" spans="19:20" ht="14.4">
      <c r="S59" s="117" t="s">
        <v>929</v>
      </c>
      <c r="T59" s="117" t="s">
        <v>958</v>
      </c>
    </row>
    <row r="60" spans="19:20" ht="14.4">
      <c r="S60" s="117" t="s">
        <v>931</v>
      </c>
      <c r="T60" s="117" t="s">
        <v>979</v>
      </c>
    </row>
    <row r="61" spans="19:20" ht="14.4">
      <c r="S61" s="117" t="s">
        <v>933</v>
      </c>
      <c r="T61" s="117" t="s">
        <v>978</v>
      </c>
    </row>
    <row r="62" spans="19:20" ht="14.4">
      <c r="S62" s="117" t="s">
        <v>935</v>
      </c>
      <c r="T62" s="117" t="s">
        <v>981</v>
      </c>
    </row>
    <row r="63" spans="19:20" ht="14.4">
      <c r="S63" s="117" t="s">
        <v>937</v>
      </c>
      <c r="T63" s="117" t="s">
        <v>980</v>
      </c>
    </row>
    <row r="64" spans="19:20" ht="14.4">
      <c r="S64" s="117" t="s">
        <v>939</v>
      </c>
      <c r="T64" s="117" t="s">
        <v>982</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4.4"/>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8"/>
  <sheetViews>
    <sheetView workbookViewId="0">
      <selection activeCell="C2" sqref="C2"/>
    </sheetView>
  </sheetViews>
  <sheetFormatPr defaultColWidth="9.109375" defaultRowHeight="13.2"/>
  <cols>
    <col min="1" max="1" width="24.6640625" style="55" customWidth="1"/>
    <col min="2" max="2" width="24" style="55" customWidth="1"/>
    <col min="3" max="3" width="34.33203125" style="55" bestFit="1" customWidth="1"/>
    <col min="4" max="4" width="21.5546875" style="55" bestFit="1" customWidth="1"/>
    <col min="5" max="5" width="27.44140625" style="55" bestFit="1" customWidth="1"/>
    <col min="6" max="7" width="28.6640625" style="55" customWidth="1"/>
    <col min="8" max="8" width="32.109375" style="55" bestFit="1" customWidth="1"/>
    <col min="9" max="9" width="33" style="55" customWidth="1"/>
    <col min="10" max="10" width="28.6640625" style="55" customWidth="1"/>
    <col min="11" max="11" width="62.5546875" style="55" bestFit="1" customWidth="1"/>
    <col min="12" max="12" width="23.33203125" style="55" customWidth="1"/>
    <col min="13" max="13" width="22.33203125" style="55" customWidth="1"/>
    <col min="14" max="14" width="13.33203125" style="55" customWidth="1"/>
    <col min="15" max="16384" width="9.109375" style="55"/>
  </cols>
  <sheetData>
    <row r="1" spans="1:14" s="253" customFormat="1">
      <c r="A1" s="252" t="s">
        <v>1</v>
      </c>
      <c r="B1" s="252" t="s">
        <v>1886</v>
      </c>
      <c r="C1" s="252" t="s">
        <v>2009</v>
      </c>
      <c r="D1" s="252" t="s">
        <v>8</v>
      </c>
      <c r="E1" s="252" t="s">
        <v>265</v>
      </c>
      <c r="F1" s="252" t="s">
        <v>1887</v>
      </c>
    </row>
    <row r="2" spans="1:14" s="63" customFormat="1">
      <c r="A2" s="196" t="s">
        <v>20</v>
      </c>
      <c r="B2" s="196"/>
      <c r="C2" s="196"/>
      <c r="D2" s="196"/>
      <c r="E2" s="262"/>
      <c r="F2" s="196"/>
    </row>
    <row r="3" spans="1:14">
      <c r="A3" s="66"/>
      <c r="B3" s="66"/>
      <c r="C3" s="66"/>
      <c r="D3" s="66"/>
      <c r="E3" s="260"/>
      <c r="F3" s="66"/>
    </row>
    <row r="4" spans="1:14">
      <c r="A4" s="66"/>
      <c r="B4" s="66"/>
      <c r="C4" s="66"/>
      <c r="D4" s="66"/>
      <c r="E4" s="260"/>
      <c r="F4" s="66"/>
    </row>
    <row r="5" spans="1:14" ht="14.4">
      <c r="D5" s="254"/>
      <c r="F5" s="183"/>
    </row>
    <row r="6" spans="1:14" s="256" customFormat="1">
      <c r="A6" s="255" t="s">
        <v>2010</v>
      </c>
      <c r="B6" s="255" t="s">
        <v>2011</v>
      </c>
      <c r="C6" s="255" t="s">
        <v>2012</v>
      </c>
      <c r="D6" s="255" t="s">
        <v>2013</v>
      </c>
      <c r="E6" s="255" t="s">
        <v>2014</v>
      </c>
      <c r="F6" s="255" t="s">
        <v>11</v>
      </c>
      <c r="G6" s="255" t="s">
        <v>2019</v>
      </c>
      <c r="H6" s="255" t="s">
        <v>2020</v>
      </c>
      <c r="I6" s="255" t="s">
        <v>2015</v>
      </c>
      <c r="J6" s="255" t="s">
        <v>2016</v>
      </c>
      <c r="K6" s="255" t="s">
        <v>2017</v>
      </c>
      <c r="L6" s="255" t="s">
        <v>2018</v>
      </c>
      <c r="M6" s="255" t="s">
        <v>1906</v>
      </c>
      <c r="N6" s="255" t="s">
        <v>1907</v>
      </c>
    </row>
    <row r="7" spans="1:14" s="63" customFormat="1" ht="14.4">
      <c r="A7" s="263"/>
      <c r="B7" s="196"/>
      <c r="C7" s="196"/>
      <c r="D7" s="196"/>
      <c r="E7" s="196"/>
      <c r="F7" s="196"/>
      <c r="G7" s="120"/>
      <c r="H7" s="120"/>
      <c r="I7" s="196"/>
      <c r="J7" s="196"/>
      <c r="K7" s="264"/>
      <c r="L7" s="196"/>
      <c r="M7" s="262"/>
      <c r="N7" s="265">
        <v>767010</v>
      </c>
    </row>
    <row r="8" spans="1:14" s="63" customFormat="1" ht="14.4">
      <c r="A8" s="263"/>
      <c r="B8" s="196"/>
      <c r="C8" s="196"/>
      <c r="D8" s="196"/>
      <c r="E8" s="196"/>
      <c r="F8" s="196"/>
      <c r="G8" s="120"/>
      <c r="H8" s="120"/>
      <c r="I8" s="196"/>
      <c r="J8" s="196"/>
      <c r="K8" s="264"/>
      <c r="L8" s="196"/>
      <c r="M8" s="262"/>
      <c r="N8" s="262"/>
    </row>
    <row r="9" spans="1:14" ht="14.4">
      <c r="A9" s="263"/>
      <c r="B9" s="196"/>
      <c r="C9" s="196"/>
      <c r="D9" s="196"/>
      <c r="E9" s="196"/>
      <c r="F9" s="196"/>
      <c r="G9" s="120"/>
      <c r="H9" s="120"/>
      <c r="I9" s="196"/>
      <c r="J9" s="196"/>
      <c r="K9" s="264"/>
      <c r="L9" s="196"/>
      <c r="M9" s="262"/>
      <c r="N9" s="262"/>
    </row>
    <row r="10" spans="1:14" ht="14.4">
      <c r="A10" s="263"/>
      <c r="B10" s="196"/>
      <c r="C10" s="196"/>
      <c r="D10" s="196"/>
      <c r="E10" s="196"/>
      <c r="F10" s="196"/>
      <c r="G10" s="120"/>
      <c r="H10" s="120"/>
      <c r="I10" s="196"/>
      <c r="J10" s="196"/>
      <c r="K10" s="264"/>
      <c r="L10" s="196"/>
      <c r="M10" s="262"/>
      <c r="N10" s="262"/>
    </row>
    <row r="11" spans="1:14" ht="14.4">
      <c r="A11" s="263"/>
      <c r="B11" s="196"/>
      <c r="C11" s="196"/>
      <c r="D11" s="196"/>
      <c r="E11" s="196"/>
      <c r="F11" s="196"/>
      <c r="G11" s="120"/>
      <c r="H11" s="120"/>
      <c r="I11" s="196"/>
      <c r="J11" s="196"/>
      <c r="K11" s="264"/>
      <c r="L11" s="196"/>
      <c r="M11" s="262"/>
      <c r="N11" s="262"/>
    </row>
    <row r="12" spans="1:14" ht="14.4">
      <c r="A12" s="263"/>
      <c r="B12" s="196"/>
      <c r="C12" s="196"/>
      <c r="D12" s="196"/>
      <c r="E12" s="196"/>
      <c r="F12" s="196"/>
      <c r="G12" s="120"/>
      <c r="H12" s="120"/>
      <c r="I12" s="196"/>
      <c r="J12" s="196"/>
      <c r="K12" s="264"/>
      <c r="L12" s="196"/>
      <c r="M12" s="262"/>
      <c r="N12" s="262"/>
    </row>
    <row r="13" spans="1:14" ht="14.4">
      <c r="A13" s="263"/>
      <c r="B13" s="196"/>
      <c r="C13" s="196"/>
      <c r="D13" s="196"/>
      <c r="E13" s="196"/>
      <c r="F13" s="196"/>
      <c r="G13" s="120"/>
      <c r="H13" s="120"/>
      <c r="I13" s="196"/>
      <c r="J13" s="196"/>
      <c r="K13" s="264"/>
      <c r="L13" s="196"/>
      <c r="M13" s="262"/>
      <c r="N13" s="262"/>
    </row>
    <row r="14" spans="1:14" ht="14.4">
      <c r="A14" s="263"/>
      <c r="B14" s="196"/>
      <c r="C14" s="196"/>
      <c r="D14" s="196"/>
      <c r="E14" s="196"/>
      <c r="F14" s="196"/>
      <c r="G14" s="120"/>
      <c r="H14" s="120"/>
      <c r="I14" s="196"/>
      <c r="J14" s="196"/>
      <c r="K14" s="264"/>
      <c r="L14" s="196"/>
      <c r="M14" s="262"/>
      <c r="N14" s="262"/>
    </row>
    <row r="15" spans="1:14" ht="14.4">
      <c r="A15" s="263"/>
      <c r="B15" s="196"/>
      <c r="C15" s="196"/>
      <c r="D15" s="196"/>
      <c r="E15" s="196"/>
      <c r="F15" s="196"/>
      <c r="G15" s="120"/>
      <c r="H15" s="120"/>
      <c r="I15" s="196"/>
      <c r="J15" s="196"/>
      <c r="K15" s="264"/>
      <c r="L15" s="196"/>
      <c r="M15" s="262"/>
      <c r="N15" s="262"/>
    </row>
    <row r="16" spans="1:14" ht="14.4">
      <c r="A16" s="263"/>
      <c r="B16" s="196"/>
      <c r="C16" s="196"/>
      <c r="D16" s="196"/>
      <c r="E16" s="196"/>
      <c r="F16" s="196"/>
      <c r="G16" s="120"/>
      <c r="H16" s="120"/>
      <c r="I16" s="196"/>
      <c r="J16" s="196"/>
      <c r="K16" s="264"/>
      <c r="L16" s="196"/>
      <c r="M16" s="262"/>
      <c r="N16" s="262"/>
    </row>
    <row r="17" spans="1:14" ht="14.4">
      <c r="A17" s="263"/>
      <c r="B17" s="196"/>
      <c r="C17" s="196"/>
      <c r="D17" s="196"/>
      <c r="E17" s="196"/>
      <c r="F17" s="196"/>
      <c r="G17" s="120"/>
      <c r="H17" s="120"/>
      <c r="I17" s="196"/>
      <c r="J17" s="196"/>
      <c r="K17" s="264"/>
      <c r="L17" s="196"/>
      <c r="M17" s="262"/>
      <c r="N17" s="262"/>
    </row>
    <row r="18" spans="1:14" ht="14.4">
      <c r="A18" s="263"/>
      <c r="B18" s="196"/>
      <c r="C18" s="196"/>
      <c r="D18" s="196"/>
      <c r="E18" s="196"/>
      <c r="F18" s="196"/>
      <c r="G18" s="120"/>
      <c r="H18" s="120"/>
      <c r="I18" s="196"/>
      <c r="J18" s="196"/>
      <c r="K18" s="264"/>
      <c r="L18" s="196"/>
      <c r="M18" s="262"/>
      <c r="N18" s="262"/>
    </row>
    <row r="19" spans="1:14" ht="14.4">
      <c r="A19" s="263"/>
      <c r="B19" s="196"/>
      <c r="C19" s="196"/>
      <c r="D19" s="196"/>
      <c r="E19" s="196"/>
      <c r="F19" s="196"/>
      <c r="G19" s="120"/>
      <c r="H19" s="120"/>
      <c r="I19" s="196"/>
      <c r="J19" s="196"/>
      <c r="K19" s="264"/>
      <c r="L19" s="196"/>
      <c r="M19" s="262"/>
      <c r="N19" s="262"/>
    </row>
    <row r="20" spans="1:14" ht="14.4">
      <c r="A20" s="263"/>
      <c r="B20" s="196"/>
      <c r="C20" s="196"/>
      <c r="D20" s="196"/>
      <c r="E20" s="196"/>
      <c r="F20" s="196"/>
      <c r="G20" s="120"/>
      <c r="H20" s="120"/>
      <c r="I20" s="196"/>
      <c r="J20" s="196"/>
      <c r="K20" s="264"/>
      <c r="L20" s="196"/>
      <c r="M20" s="262"/>
      <c r="N20" s="262"/>
    </row>
    <row r="21" spans="1:14" ht="14.4">
      <c r="A21" s="263"/>
      <c r="B21" s="196"/>
      <c r="C21" s="196"/>
      <c r="D21" s="196"/>
      <c r="E21" s="196"/>
      <c r="F21" s="196"/>
      <c r="G21" s="120"/>
      <c r="H21" s="120"/>
      <c r="I21" s="196"/>
      <c r="J21" s="196"/>
      <c r="K21" s="264"/>
      <c r="L21" s="196"/>
      <c r="M21" s="262"/>
      <c r="N21" s="262"/>
    </row>
    <row r="22" spans="1:14" ht="14.4">
      <c r="A22" s="263"/>
      <c r="B22" s="196"/>
      <c r="C22" s="196"/>
      <c r="D22" s="196"/>
      <c r="E22" s="196"/>
      <c r="F22" s="196"/>
      <c r="G22" s="120"/>
      <c r="H22" s="120"/>
      <c r="I22" s="196"/>
      <c r="J22" s="196"/>
      <c r="K22" s="264"/>
      <c r="L22" s="196"/>
      <c r="M22" s="262"/>
      <c r="N22" s="262"/>
    </row>
    <row r="23" spans="1:14" ht="14.4">
      <c r="A23" s="263"/>
      <c r="B23" s="196"/>
      <c r="C23" s="196"/>
      <c r="D23" s="196"/>
      <c r="E23" s="196"/>
      <c r="F23" s="196"/>
      <c r="G23" s="120"/>
      <c r="H23" s="120"/>
      <c r="I23" s="196"/>
      <c r="J23" s="196"/>
      <c r="K23" s="264"/>
      <c r="L23" s="196"/>
      <c r="M23" s="262"/>
      <c r="N23" s="262"/>
    </row>
    <row r="24" spans="1:14" ht="14.4">
      <c r="A24" s="263"/>
      <c r="B24" s="196"/>
      <c r="C24" s="196"/>
      <c r="D24" s="196"/>
      <c r="E24" s="196"/>
      <c r="F24" s="196"/>
      <c r="G24" s="120"/>
      <c r="H24" s="120"/>
      <c r="I24" s="196"/>
      <c r="J24" s="196"/>
      <c r="K24" s="264"/>
      <c r="L24" s="196"/>
      <c r="M24" s="262"/>
      <c r="N24" s="262"/>
    </row>
    <row r="25" spans="1:14" ht="14.4">
      <c r="A25" s="263"/>
      <c r="B25" s="196"/>
      <c r="C25" s="196"/>
      <c r="D25" s="196"/>
      <c r="E25" s="196"/>
      <c r="F25" s="196"/>
      <c r="G25" s="120"/>
      <c r="H25" s="120"/>
      <c r="I25" s="196"/>
      <c r="J25" s="196"/>
      <c r="K25" s="264"/>
      <c r="L25" s="196"/>
      <c r="M25" s="262"/>
      <c r="N25" s="262"/>
    </row>
    <row r="26" spans="1:14" ht="14.4">
      <c r="A26" s="263"/>
      <c r="B26" s="196"/>
      <c r="C26" s="196"/>
      <c r="D26" s="196"/>
      <c r="E26" s="196"/>
      <c r="F26" s="196"/>
      <c r="G26" s="120"/>
      <c r="H26" s="120"/>
      <c r="I26" s="196"/>
      <c r="J26" s="196"/>
      <c r="K26" s="264"/>
      <c r="L26" s="196"/>
      <c r="M26" s="262"/>
      <c r="N26" s="262"/>
    </row>
    <row r="27" spans="1:14" ht="14.4">
      <c r="A27" s="263"/>
      <c r="B27" s="196"/>
      <c r="C27" s="196"/>
      <c r="D27" s="196"/>
      <c r="E27" s="196"/>
      <c r="F27" s="196"/>
      <c r="G27" s="120"/>
      <c r="H27" s="120"/>
      <c r="I27" s="196"/>
      <c r="J27" s="196"/>
      <c r="K27" s="264"/>
      <c r="L27" s="196"/>
      <c r="M27" s="262"/>
      <c r="N27" s="262"/>
    </row>
    <row r="28" spans="1:14" ht="14.4">
      <c r="A28" s="263"/>
      <c r="B28" s="196"/>
      <c r="C28" s="196"/>
      <c r="D28" s="196"/>
      <c r="E28" s="196"/>
      <c r="F28" s="196"/>
      <c r="G28" s="120"/>
      <c r="H28" s="120"/>
      <c r="I28" s="196"/>
      <c r="J28" s="196"/>
      <c r="K28" s="264"/>
      <c r="L28" s="196"/>
      <c r="M28" s="262"/>
      <c r="N28" s="262"/>
    </row>
    <row r="29" spans="1:14" ht="14.4">
      <c r="A29" s="263"/>
      <c r="B29" s="196"/>
      <c r="C29" s="196"/>
      <c r="D29" s="196"/>
      <c r="E29" s="196"/>
      <c r="F29" s="196"/>
      <c r="G29" s="120"/>
      <c r="H29" s="120"/>
      <c r="I29" s="196"/>
      <c r="J29" s="196"/>
      <c r="K29" s="264"/>
      <c r="L29" s="196"/>
      <c r="M29" s="262"/>
      <c r="N29" s="262"/>
    </row>
    <row r="30" spans="1:14" ht="14.4">
      <c r="A30" s="263"/>
      <c r="B30" s="196"/>
      <c r="C30" s="196"/>
      <c r="D30" s="196"/>
      <c r="E30" s="196"/>
      <c r="F30" s="196"/>
      <c r="G30" s="120"/>
      <c r="H30" s="120"/>
      <c r="I30" s="196"/>
      <c r="J30" s="196"/>
      <c r="K30" s="264"/>
      <c r="L30" s="196"/>
      <c r="M30" s="262"/>
      <c r="N30" s="262"/>
    </row>
    <row r="31" spans="1:14" ht="14.4">
      <c r="A31" s="263"/>
      <c r="B31" s="196"/>
      <c r="C31" s="196"/>
      <c r="D31" s="196"/>
      <c r="E31" s="196"/>
      <c r="F31" s="196"/>
      <c r="G31" s="120"/>
      <c r="H31" s="120"/>
      <c r="I31" s="196"/>
      <c r="J31" s="196"/>
      <c r="K31" s="264"/>
      <c r="L31" s="196"/>
      <c r="M31" s="262"/>
      <c r="N31" s="262"/>
    </row>
    <row r="32" spans="1:14" ht="14.4">
      <c r="A32" s="263"/>
      <c r="B32" s="196"/>
      <c r="C32" s="196"/>
      <c r="D32" s="196"/>
      <c r="E32" s="196"/>
      <c r="F32" s="196"/>
      <c r="G32" s="120"/>
      <c r="H32" s="120"/>
      <c r="I32" s="196"/>
      <c r="J32" s="196"/>
      <c r="K32" s="264"/>
      <c r="L32" s="196"/>
      <c r="M32" s="262"/>
      <c r="N32" s="262"/>
    </row>
    <row r="33" spans="1:14" ht="14.4">
      <c r="A33" s="263"/>
      <c r="B33" s="196"/>
      <c r="C33" s="196"/>
      <c r="D33" s="196"/>
      <c r="E33" s="196"/>
      <c r="F33" s="196"/>
      <c r="G33" s="120"/>
      <c r="H33" s="120"/>
      <c r="I33" s="196"/>
      <c r="J33" s="196"/>
      <c r="K33" s="264"/>
      <c r="L33" s="196"/>
      <c r="M33" s="262"/>
      <c r="N33" s="262"/>
    </row>
    <row r="34" spans="1:14" ht="14.4">
      <c r="A34" s="263"/>
      <c r="B34" s="196"/>
      <c r="C34" s="196"/>
      <c r="D34" s="196"/>
      <c r="E34" s="196"/>
      <c r="F34" s="196"/>
      <c r="G34" s="120"/>
      <c r="H34" s="120"/>
      <c r="I34" s="196"/>
      <c r="J34" s="196"/>
      <c r="K34" s="264"/>
      <c r="L34" s="196"/>
      <c r="M34" s="262"/>
      <c r="N34" s="262"/>
    </row>
    <row r="35" spans="1:14" ht="14.4">
      <c r="A35" s="263"/>
      <c r="B35" s="196"/>
      <c r="C35" s="196"/>
      <c r="D35" s="196"/>
      <c r="E35" s="196"/>
      <c r="F35" s="196"/>
      <c r="G35" s="120"/>
      <c r="H35" s="120"/>
      <c r="I35" s="196"/>
      <c r="J35" s="196"/>
      <c r="K35" s="264"/>
      <c r="L35" s="196"/>
      <c r="M35" s="262"/>
      <c r="N35" s="262"/>
    </row>
    <row r="36" spans="1:14" ht="14.4">
      <c r="A36" s="263"/>
      <c r="B36" s="196"/>
      <c r="C36" s="196"/>
      <c r="D36" s="196"/>
      <c r="E36" s="196"/>
      <c r="F36" s="196"/>
      <c r="G36" s="120"/>
      <c r="H36" s="120"/>
      <c r="I36" s="196"/>
      <c r="J36" s="196"/>
      <c r="K36" s="264"/>
      <c r="L36" s="196"/>
      <c r="M36" s="262"/>
      <c r="N36" s="262"/>
    </row>
    <row r="37" spans="1:14" ht="14.4">
      <c r="A37" s="263"/>
      <c r="B37" s="196"/>
      <c r="C37" s="196"/>
      <c r="D37" s="196"/>
      <c r="E37" s="196"/>
      <c r="F37" s="196"/>
      <c r="G37" s="120"/>
      <c r="H37" s="120"/>
      <c r="I37" s="196"/>
      <c r="J37" s="196"/>
      <c r="K37" s="264"/>
      <c r="L37" s="196"/>
      <c r="M37" s="262"/>
      <c r="N37" s="262"/>
    </row>
    <row r="38" spans="1:14">
      <c r="K38" s="262"/>
    </row>
  </sheetData>
  <dataValidations count="7">
    <dataValidation type="list" allowBlank="1" showInputMessage="1" showErrorMessage="1" sqref="C2:C4">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2:D4">
      <formula1>MarketmakerDanishFunds</formula1>
    </dataValidation>
    <dataValidation type="list" allowBlank="1" showInputMessage="1" showErrorMessage="1" sqref="F2">
      <formula1>ListPopID</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formula2>
    </dataValidation>
  </dataValidations>
  <pageMargins left="0.7" right="0.7" top="0.75" bottom="0.75" header="0.3" footer="0.3"/>
  <pageSetup paperSize="9" scale="35" orientation="landscape" verticalDpi="0"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M313"/>
  <sheetViews>
    <sheetView zoomScale="70" zoomScaleNormal="70" workbookViewId="0">
      <pane xSplit="1" ySplit="1" topLeftCell="T185" activePane="bottomRight" state="frozen"/>
      <selection pane="topRight" activeCell="B1" sqref="B1"/>
      <selection pane="bottomLeft" activeCell="A2" sqref="A2"/>
      <selection pane="bottomRight" activeCell="AA216" sqref="AA216"/>
    </sheetView>
  </sheetViews>
  <sheetFormatPr defaultColWidth="5.88671875" defaultRowHeight="14.4"/>
  <cols>
    <col min="1" max="1" width="21.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48.88671875" style="231" bestFit="1" customWidth="1"/>
    <col min="19" max="19" width="48.88671875" style="231" customWidth="1"/>
    <col min="20" max="20" width="31" style="8" bestFit="1" customWidth="1"/>
    <col min="21" max="21" width="34.109375" style="8" customWidth="1"/>
    <col min="22" max="22" width="14.44140625" style="8" bestFit="1" customWidth="1"/>
    <col min="23" max="23" width="32.33203125" style="8" customWidth="1"/>
    <col min="24" max="24" width="22.88671875" style="8" bestFit="1" customWidth="1"/>
    <col min="25" max="25" width="43" style="221" bestFit="1" customWidth="1"/>
    <col min="26" max="26" width="20.44140625" style="8" bestFit="1" customWidth="1"/>
    <col min="27" max="27" width="40.109375" style="8" bestFit="1" customWidth="1"/>
    <col min="28" max="28" width="30.109375" style="8" customWidth="1"/>
    <col min="29" max="29" width="31.6640625" style="8" bestFit="1" customWidth="1"/>
    <col min="30" max="30" width="33.6640625" style="8" customWidth="1"/>
    <col min="31" max="31" width="46.6640625" style="221" bestFit="1" customWidth="1"/>
    <col min="32" max="32" width="25.6640625" style="8" bestFit="1" customWidth="1"/>
    <col min="33" max="33" width="13.109375" style="8" bestFit="1" customWidth="1"/>
    <col min="34" max="34" width="24.88671875" style="8" customWidth="1"/>
    <col min="35" max="35" width="22.109375" style="8" bestFit="1" customWidth="1"/>
    <col min="36" max="36" width="15.88671875" style="8" bestFit="1" customWidth="1"/>
    <col min="37" max="37" width="16.88671875" style="8" bestFit="1" customWidth="1"/>
    <col min="38" max="38" width="27.33203125" style="8" customWidth="1"/>
    <col min="39" max="39" width="13" style="8" customWidth="1"/>
    <col min="40" max="16384" width="5.88671875" style="8"/>
  </cols>
  <sheetData>
    <row r="1" spans="1:39" s="10" customFormat="1">
      <c r="A1" s="10" t="s">
        <v>384</v>
      </c>
      <c r="B1" s="204" t="s">
        <v>392</v>
      </c>
      <c r="C1" s="205"/>
      <c r="D1" s="206"/>
      <c r="E1" s="10" t="s">
        <v>395</v>
      </c>
      <c r="F1" s="169" t="s">
        <v>396</v>
      </c>
      <c r="G1" s="170" t="s">
        <v>466</v>
      </c>
      <c r="H1" s="10" t="s">
        <v>393</v>
      </c>
      <c r="I1" s="10" t="s">
        <v>388</v>
      </c>
      <c r="J1" s="10" t="s">
        <v>397</v>
      </c>
      <c r="K1" s="10" t="s">
        <v>389</v>
      </c>
      <c r="L1" s="118" t="s">
        <v>829</v>
      </c>
      <c r="M1" s="10" t="s">
        <v>391</v>
      </c>
      <c r="N1" s="169" t="s">
        <v>390</v>
      </c>
      <c r="O1" s="177" t="s">
        <v>465</v>
      </c>
      <c r="P1" s="178" t="s">
        <v>394</v>
      </c>
      <c r="Q1" s="179" t="s">
        <v>786</v>
      </c>
      <c r="R1" s="246" t="s">
        <v>1737</v>
      </c>
      <c r="S1" s="246" t="s">
        <v>1768</v>
      </c>
      <c r="T1" s="10" t="s">
        <v>398</v>
      </c>
      <c r="U1" s="144" t="s">
        <v>385</v>
      </c>
      <c r="V1" s="145" t="s">
        <v>440</v>
      </c>
      <c r="W1" s="144" t="s">
        <v>386</v>
      </c>
      <c r="X1" s="145" t="s">
        <v>459</v>
      </c>
      <c r="Y1" s="227" t="s">
        <v>1263</v>
      </c>
      <c r="Z1" s="10" t="s">
        <v>387</v>
      </c>
      <c r="AA1" s="148" t="s">
        <v>410</v>
      </c>
      <c r="AB1" s="149" t="s">
        <v>436</v>
      </c>
      <c r="AC1" s="150" t="s">
        <v>413</v>
      </c>
      <c r="AD1" s="149" t="s">
        <v>437</v>
      </c>
      <c r="AE1" s="226" t="s">
        <v>1264</v>
      </c>
      <c r="AF1" s="10" t="s">
        <v>401</v>
      </c>
      <c r="AG1" s="10" t="s">
        <v>326</v>
      </c>
      <c r="AH1" s="10" t="s">
        <v>327</v>
      </c>
      <c r="AI1" s="10" t="s">
        <v>403</v>
      </c>
      <c r="AJ1" s="10" t="s">
        <v>404</v>
      </c>
      <c r="AK1" s="225" t="s">
        <v>329</v>
      </c>
      <c r="AL1" s="10" t="s">
        <v>408</v>
      </c>
      <c r="AM1" s="10" t="s">
        <v>1434</v>
      </c>
    </row>
    <row r="2" spans="1:39">
      <c r="A2" s="221" t="s">
        <v>2008</v>
      </c>
      <c r="B2" s="208" t="s">
        <v>825</v>
      </c>
      <c r="C2" s="209" t="s">
        <v>830</v>
      </c>
      <c r="D2" s="210" t="s">
        <v>831</v>
      </c>
      <c r="E2" s="8" t="s">
        <v>20</v>
      </c>
      <c r="F2" s="171" t="s">
        <v>461</v>
      </c>
      <c r="G2" s="172" t="s">
        <v>305</v>
      </c>
      <c r="H2" s="8" t="s">
        <v>30</v>
      </c>
      <c r="I2" s="8" t="s">
        <v>33</v>
      </c>
      <c r="J2" s="8" t="s">
        <v>36</v>
      </c>
      <c r="K2" s="8" t="s">
        <v>37</v>
      </c>
      <c r="L2" s="112" t="e">
        <f>IF(VLOOKUP(SelectedSubtype,Direction_Lookup,2,)&lt;&gt;"",VLOOKUP(SelectedSubtype,Direction_Lookup,2,),"")</f>
        <v>#N/A</v>
      </c>
      <c r="M2" s="8" t="s">
        <v>34</v>
      </c>
      <c r="N2" s="171" t="s">
        <v>467</v>
      </c>
      <c r="O2" s="173" t="s">
        <v>45</v>
      </c>
      <c r="P2" s="218" t="s">
        <v>1729</v>
      </c>
      <c r="Q2" s="180" t="s">
        <v>1730</v>
      </c>
      <c r="R2" s="223">
        <v>1100</v>
      </c>
      <c r="S2" s="223" t="s">
        <v>1738</v>
      </c>
      <c r="T2" s="231" t="s">
        <v>274</v>
      </c>
      <c r="U2" s="165" t="s">
        <v>1347</v>
      </c>
      <c r="V2" s="166" t="s">
        <v>1348</v>
      </c>
      <c r="W2" s="228" t="s">
        <v>1265</v>
      </c>
      <c r="X2" s="228" t="s">
        <v>1266</v>
      </c>
      <c r="Y2" s="228" t="s">
        <v>1267</v>
      </c>
      <c r="Z2" s="8" t="s">
        <v>272</v>
      </c>
      <c r="AA2" s="232" t="s">
        <v>1606</v>
      </c>
      <c r="AB2" s="233" t="s">
        <v>1607</v>
      </c>
      <c r="AC2" s="229" t="s">
        <v>1265</v>
      </c>
      <c r="AD2" s="229" t="s">
        <v>1266</v>
      </c>
      <c r="AE2" s="229" t="s">
        <v>1267</v>
      </c>
      <c r="AF2" s="8" t="s">
        <v>274</v>
      </c>
      <c r="AG2" s="8" t="s">
        <v>336</v>
      </c>
      <c r="AH2" s="8" t="s">
        <v>1134</v>
      </c>
      <c r="AI2" s="8" t="s">
        <v>328</v>
      </c>
      <c r="AJ2" s="8">
        <v>0</v>
      </c>
      <c r="AK2" s="223" t="s">
        <v>1129</v>
      </c>
      <c r="AL2" s="8" t="s">
        <v>334</v>
      </c>
      <c r="AM2" s="235" t="s">
        <v>1435</v>
      </c>
    </row>
    <row r="3" spans="1:39">
      <c r="B3" s="174" t="s">
        <v>1044</v>
      </c>
      <c r="C3" s="207" t="s">
        <v>834</v>
      </c>
      <c r="D3" s="172" t="s">
        <v>748</v>
      </c>
      <c r="E3" s="8" t="s">
        <v>19</v>
      </c>
      <c r="F3" s="171" t="s">
        <v>821</v>
      </c>
      <c r="G3" s="172" t="s">
        <v>291</v>
      </c>
      <c r="H3" s="8" t="s">
        <v>31</v>
      </c>
      <c r="I3" s="8" t="s">
        <v>32</v>
      </c>
      <c r="J3" s="8" t="s">
        <v>34</v>
      </c>
      <c r="K3" s="8" t="s">
        <v>38</v>
      </c>
      <c r="L3" s="112" t="e">
        <f>IF(VLOOKUP(SelectedSubtype,Direction_Lookup,3,)&lt;&gt;"",VLOOKUP(SelectedSubtype,Direction_Lookup,3,),"")</f>
        <v>#N/A</v>
      </c>
      <c r="M3" s="8" t="s">
        <v>35</v>
      </c>
      <c r="N3" s="171" t="s">
        <v>456</v>
      </c>
      <c r="O3" s="173" t="s">
        <v>42</v>
      </c>
      <c r="P3" s="218" t="s">
        <v>787</v>
      </c>
      <c r="Q3" s="180" t="s">
        <v>256</v>
      </c>
      <c r="R3" s="223">
        <v>1110</v>
      </c>
      <c r="S3" s="223" t="s">
        <v>1739</v>
      </c>
      <c r="T3" s="231" t="s">
        <v>275</v>
      </c>
      <c r="U3" s="165" t="s">
        <v>461</v>
      </c>
      <c r="V3" s="166" t="s">
        <v>304</v>
      </c>
      <c r="W3" s="228" t="s">
        <v>460</v>
      </c>
      <c r="X3" s="228" t="s">
        <v>296</v>
      </c>
      <c r="Y3" s="228" t="s">
        <v>1267</v>
      </c>
      <c r="Z3" s="8" t="s">
        <v>273</v>
      </c>
      <c r="AA3" s="232" t="s">
        <v>1471</v>
      </c>
      <c r="AB3" s="233" t="s">
        <v>1472</v>
      </c>
      <c r="AC3" s="229" t="s">
        <v>460</v>
      </c>
      <c r="AD3" s="229" t="s">
        <v>296</v>
      </c>
      <c r="AE3" s="229" t="s">
        <v>1267</v>
      </c>
      <c r="AF3" s="8" t="s">
        <v>375</v>
      </c>
      <c r="AG3" s="8" t="s">
        <v>402</v>
      </c>
      <c r="AH3" s="221" t="s">
        <v>1136</v>
      </c>
      <c r="AI3" s="8" t="s">
        <v>273</v>
      </c>
      <c r="AJ3" s="8">
        <v>1</v>
      </c>
      <c r="AK3" s="223" t="s">
        <v>1130</v>
      </c>
      <c r="AL3" s="8" t="s">
        <v>405</v>
      </c>
      <c r="AM3" s="236" t="s">
        <v>1436</v>
      </c>
    </row>
    <row r="4" spans="1:39">
      <c r="B4" s="174" t="s">
        <v>1045</v>
      </c>
      <c r="C4" s="207" t="s">
        <v>830</v>
      </c>
      <c r="D4" s="172" t="s">
        <v>831</v>
      </c>
      <c r="E4" s="8" t="s">
        <v>18</v>
      </c>
      <c r="F4" s="171" t="s">
        <v>467</v>
      </c>
      <c r="G4" s="173" t="s">
        <v>28</v>
      </c>
      <c r="J4" s="8" t="s">
        <v>35</v>
      </c>
      <c r="M4" s="8" t="s">
        <v>36</v>
      </c>
      <c r="N4" s="171" t="s">
        <v>474</v>
      </c>
      <c r="O4" s="173" t="s">
        <v>237</v>
      </c>
      <c r="P4" s="218" t="s">
        <v>788</v>
      </c>
      <c r="Q4" s="180" t="s">
        <v>255</v>
      </c>
      <c r="R4" s="223">
        <v>1120</v>
      </c>
      <c r="S4" s="223" t="s">
        <v>1740</v>
      </c>
      <c r="T4" s="231" t="s">
        <v>1482</v>
      </c>
      <c r="U4" s="165" t="s">
        <v>452</v>
      </c>
      <c r="V4" s="166" t="s">
        <v>291</v>
      </c>
      <c r="W4" s="228" t="s">
        <v>1268</v>
      </c>
      <c r="X4" s="228" t="s">
        <v>1269</v>
      </c>
      <c r="Y4" s="228" t="s">
        <v>1267</v>
      </c>
      <c r="AA4" s="232" t="s">
        <v>1868</v>
      </c>
      <c r="AB4" s="233" t="s">
        <v>1869</v>
      </c>
      <c r="AC4" s="229" t="s">
        <v>1612</v>
      </c>
      <c r="AD4" s="229" t="s">
        <v>1480</v>
      </c>
      <c r="AE4" s="229" t="s">
        <v>1267</v>
      </c>
      <c r="AF4" s="8" t="s">
        <v>330</v>
      </c>
      <c r="AH4" s="221" t="s">
        <v>1138</v>
      </c>
      <c r="AI4" s="8" t="s">
        <v>338</v>
      </c>
      <c r="AJ4" s="8">
        <v>2</v>
      </c>
      <c r="AK4" s="224" t="s">
        <v>1131</v>
      </c>
      <c r="AL4" s="8" t="s">
        <v>406</v>
      </c>
    </row>
    <row r="5" spans="1:39">
      <c r="B5" s="174" t="s">
        <v>826</v>
      </c>
      <c r="C5" s="207"/>
      <c r="D5" s="172"/>
      <c r="F5" s="171" t="s">
        <v>451</v>
      </c>
      <c r="G5" s="173" t="s">
        <v>238</v>
      </c>
      <c r="J5" s="231" t="s">
        <v>39</v>
      </c>
      <c r="M5" s="8" t="s">
        <v>39</v>
      </c>
      <c r="N5" s="171" t="s">
        <v>449</v>
      </c>
      <c r="O5" s="173" t="s">
        <v>46</v>
      </c>
      <c r="P5" s="218" t="s">
        <v>789</v>
      </c>
      <c r="Q5" s="180" t="s">
        <v>254</v>
      </c>
      <c r="R5" s="223">
        <v>1130</v>
      </c>
      <c r="S5" s="223" t="s">
        <v>1741</v>
      </c>
      <c r="T5" s="231" t="s">
        <v>277</v>
      </c>
      <c r="U5" s="165" t="s">
        <v>456</v>
      </c>
      <c r="V5" s="166" t="s">
        <v>24</v>
      </c>
      <c r="W5" s="228" t="s">
        <v>1270</v>
      </c>
      <c r="X5" s="228" t="s">
        <v>303</v>
      </c>
      <c r="Y5" s="228" t="s">
        <v>1267</v>
      </c>
      <c r="AA5" s="232" t="s">
        <v>2119</v>
      </c>
      <c r="AB5" s="233" t="s">
        <v>2120</v>
      </c>
      <c r="AC5" s="229" t="s">
        <v>1268</v>
      </c>
      <c r="AD5" s="229" t="s">
        <v>1269</v>
      </c>
      <c r="AE5" s="229" t="s">
        <v>1267</v>
      </c>
      <c r="AF5" s="8" t="s">
        <v>335</v>
      </c>
      <c r="AH5" s="221" t="s">
        <v>1137</v>
      </c>
      <c r="AI5" s="8" t="s">
        <v>341</v>
      </c>
      <c r="AJ5" s="8">
        <v>4</v>
      </c>
      <c r="AK5" s="223" t="s">
        <v>1132</v>
      </c>
      <c r="AL5" s="8" t="s">
        <v>407</v>
      </c>
    </row>
    <row r="6" spans="1:39">
      <c r="B6" s="174" t="s">
        <v>1047</v>
      </c>
      <c r="C6" s="207"/>
      <c r="D6" s="172"/>
      <c r="F6" s="171" t="s">
        <v>468</v>
      </c>
      <c r="G6" s="172" t="s">
        <v>258</v>
      </c>
      <c r="J6" s="117" t="s">
        <v>40</v>
      </c>
      <c r="M6" s="8" t="s">
        <v>40</v>
      </c>
      <c r="N6" s="171" t="s">
        <v>462</v>
      </c>
      <c r="O6" s="173" t="s">
        <v>288</v>
      </c>
      <c r="P6" s="218" t="s">
        <v>790</v>
      </c>
      <c r="Q6" s="180" t="s">
        <v>253</v>
      </c>
      <c r="R6" s="223">
        <v>1140</v>
      </c>
      <c r="S6" s="223" t="s">
        <v>1742</v>
      </c>
      <c r="T6" s="231" t="s">
        <v>1154</v>
      </c>
      <c r="U6" s="167" t="s">
        <v>450</v>
      </c>
      <c r="V6" s="167" t="s">
        <v>258</v>
      </c>
      <c r="W6" s="228" t="s">
        <v>467</v>
      </c>
      <c r="X6" s="228" t="s">
        <v>1271</v>
      </c>
      <c r="Y6" s="228" t="s">
        <v>1267</v>
      </c>
      <c r="AA6" s="232" t="s">
        <v>2027</v>
      </c>
      <c r="AB6" s="233" t="s">
        <v>2028</v>
      </c>
      <c r="AC6" s="229" t="s">
        <v>1270</v>
      </c>
      <c r="AD6" s="229" t="s">
        <v>303</v>
      </c>
      <c r="AE6" s="229" t="s">
        <v>1267</v>
      </c>
      <c r="AF6" s="8" t="s">
        <v>337</v>
      </c>
      <c r="AH6" s="221" t="s">
        <v>1240</v>
      </c>
      <c r="AJ6" s="8">
        <v>6</v>
      </c>
      <c r="AK6" s="223" t="s">
        <v>1133</v>
      </c>
    </row>
    <row r="7" spans="1:39">
      <c r="B7" s="174" t="s">
        <v>1048</v>
      </c>
      <c r="C7" s="207"/>
      <c r="D7" s="172"/>
      <c r="F7" s="171" t="s">
        <v>456</v>
      </c>
      <c r="G7" s="173" t="s">
        <v>24</v>
      </c>
      <c r="M7" s="8" t="s">
        <v>250</v>
      </c>
      <c r="N7" s="171" t="s">
        <v>463</v>
      </c>
      <c r="O7" s="173" t="s">
        <v>298</v>
      </c>
      <c r="P7" s="218" t="s">
        <v>446</v>
      </c>
      <c r="Q7" s="180" t="s">
        <v>187</v>
      </c>
      <c r="R7" s="223">
        <v>1199</v>
      </c>
      <c r="S7" s="223" t="s">
        <v>1743</v>
      </c>
      <c r="T7" s="231" t="s">
        <v>1483</v>
      </c>
      <c r="U7" s="165" t="s">
        <v>451</v>
      </c>
      <c r="V7" s="165" t="s">
        <v>238</v>
      </c>
      <c r="W7" s="228" t="s">
        <v>467</v>
      </c>
      <c r="X7" s="228" t="s">
        <v>45</v>
      </c>
      <c r="Y7" s="228" t="s">
        <v>1267</v>
      </c>
      <c r="AA7" s="232" t="s">
        <v>1413</v>
      </c>
      <c r="AB7" s="233" t="s">
        <v>1414</v>
      </c>
      <c r="AC7" s="229" t="s">
        <v>467</v>
      </c>
      <c r="AD7" s="229" t="s">
        <v>1271</v>
      </c>
      <c r="AE7" s="229" t="s">
        <v>1267</v>
      </c>
      <c r="AF7" s="8" t="s">
        <v>340</v>
      </c>
      <c r="AH7" s="234" t="s">
        <v>1398</v>
      </c>
      <c r="AJ7" s="8">
        <v>12</v>
      </c>
      <c r="AK7" s="115"/>
    </row>
    <row r="8" spans="1:39">
      <c r="B8" s="174" t="s">
        <v>1046</v>
      </c>
      <c r="C8" s="207"/>
      <c r="D8" s="172"/>
      <c r="F8" s="171" t="s">
        <v>449</v>
      </c>
      <c r="G8" s="173" t="s">
        <v>29</v>
      </c>
      <c r="N8" s="171" t="s">
        <v>1721</v>
      </c>
      <c r="O8" s="173" t="s">
        <v>808</v>
      </c>
      <c r="P8" s="218" t="s">
        <v>791</v>
      </c>
      <c r="Q8" s="180" t="s">
        <v>252</v>
      </c>
      <c r="R8" s="223">
        <v>1200</v>
      </c>
      <c r="S8" s="223" t="s">
        <v>1744</v>
      </c>
      <c r="T8" s="231" t="s">
        <v>2077</v>
      </c>
      <c r="U8" s="167" t="s">
        <v>2129</v>
      </c>
      <c r="V8" s="167" t="s">
        <v>2130</v>
      </c>
      <c r="W8" s="228" t="s">
        <v>1272</v>
      </c>
      <c r="X8" s="228" t="s">
        <v>1273</v>
      </c>
      <c r="Y8" s="228" t="s">
        <v>1267</v>
      </c>
      <c r="AA8" s="232" t="s">
        <v>1828</v>
      </c>
      <c r="AB8" s="233" t="s">
        <v>1829</v>
      </c>
      <c r="AC8" s="229" t="s">
        <v>467</v>
      </c>
      <c r="AD8" s="229" t="s">
        <v>45</v>
      </c>
      <c r="AE8" s="229" t="s">
        <v>1267</v>
      </c>
      <c r="AF8" s="231" t="s">
        <v>1577</v>
      </c>
      <c r="AH8" s="221" t="s">
        <v>1135</v>
      </c>
    </row>
    <row r="9" spans="1:39">
      <c r="B9" s="174" t="s">
        <v>1433</v>
      </c>
      <c r="C9" s="207" t="s">
        <v>832</v>
      </c>
      <c r="D9" s="172" t="s">
        <v>833</v>
      </c>
      <c r="F9" s="171" t="s">
        <v>807</v>
      </c>
      <c r="G9" s="173" t="s">
        <v>808</v>
      </c>
      <c r="N9" s="171" t="s">
        <v>1641</v>
      </c>
      <c r="O9" s="173" t="s">
        <v>1642</v>
      </c>
      <c r="P9" s="218" t="s">
        <v>792</v>
      </c>
      <c r="Q9" s="180" t="s">
        <v>259</v>
      </c>
      <c r="R9" s="223">
        <v>1210</v>
      </c>
      <c r="S9" s="223" t="s">
        <v>1745</v>
      </c>
      <c r="T9" s="231" t="s">
        <v>276</v>
      </c>
      <c r="U9" s="165" t="s">
        <v>449</v>
      </c>
      <c r="V9" s="165" t="s">
        <v>29</v>
      </c>
      <c r="W9" s="228" t="s">
        <v>1274</v>
      </c>
      <c r="X9" s="228" t="s">
        <v>1275</v>
      </c>
      <c r="Y9" s="228" t="s">
        <v>1267</v>
      </c>
      <c r="AA9" s="232" t="s">
        <v>480</v>
      </c>
      <c r="AB9" s="233" t="s">
        <v>481</v>
      </c>
      <c r="AC9" s="229" t="s">
        <v>1272</v>
      </c>
      <c r="AD9" s="229" t="s">
        <v>1273</v>
      </c>
      <c r="AE9" s="229" t="s">
        <v>1267</v>
      </c>
      <c r="AF9" s="8" t="s">
        <v>342</v>
      </c>
      <c r="AH9" s="221"/>
    </row>
    <row r="10" spans="1:39">
      <c r="B10" s="174" t="s">
        <v>827</v>
      </c>
      <c r="C10" s="207"/>
      <c r="D10" s="172"/>
      <c r="F10" s="174" t="s">
        <v>747</v>
      </c>
      <c r="G10" s="173" t="s">
        <v>302</v>
      </c>
      <c r="N10" s="171" t="s">
        <v>1561</v>
      </c>
      <c r="O10" s="173" t="s">
        <v>1085</v>
      </c>
      <c r="P10" s="218" t="s">
        <v>796</v>
      </c>
      <c r="Q10" s="180" t="s">
        <v>797</v>
      </c>
      <c r="R10" s="223">
        <v>1220</v>
      </c>
      <c r="S10" s="223" t="s">
        <v>1746</v>
      </c>
      <c r="U10" s="167" t="s">
        <v>1126</v>
      </c>
      <c r="V10" s="167" t="s">
        <v>1127</v>
      </c>
      <c r="W10" s="228" t="s">
        <v>788</v>
      </c>
      <c r="X10" s="228" t="s">
        <v>297</v>
      </c>
      <c r="Y10" s="228" t="s">
        <v>1267</v>
      </c>
      <c r="AA10" s="232" t="s">
        <v>1836</v>
      </c>
      <c r="AB10" s="233" t="s">
        <v>1837</v>
      </c>
      <c r="AC10" s="229" t="s">
        <v>1274</v>
      </c>
      <c r="AD10" s="229" t="s">
        <v>1275</v>
      </c>
      <c r="AE10" s="229" t="s">
        <v>1267</v>
      </c>
      <c r="AF10" s="221" t="s">
        <v>1339</v>
      </c>
    </row>
    <row r="11" spans="1:39">
      <c r="B11" s="174" t="s">
        <v>828</v>
      </c>
      <c r="C11" s="207" t="s">
        <v>832</v>
      </c>
      <c r="D11" s="172" t="s">
        <v>833</v>
      </c>
      <c r="F11" s="171" t="s">
        <v>478</v>
      </c>
      <c r="G11" s="173" t="s">
        <v>476</v>
      </c>
      <c r="N11" s="171" t="s">
        <v>1611</v>
      </c>
      <c r="O11" s="173" t="s">
        <v>819</v>
      </c>
      <c r="P11" s="218" t="s">
        <v>441</v>
      </c>
      <c r="Q11" s="180" t="s">
        <v>27</v>
      </c>
      <c r="R11" s="223">
        <v>1230</v>
      </c>
      <c r="S11" s="223" t="s">
        <v>1747</v>
      </c>
      <c r="U11" s="165" t="s">
        <v>448</v>
      </c>
      <c r="V11" s="166" t="s">
        <v>255</v>
      </c>
      <c r="W11" s="228" t="s">
        <v>462</v>
      </c>
      <c r="X11" s="228" t="s">
        <v>288</v>
      </c>
      <c r="Y11" s="228" t="s">
        <v>1267</v>
      </c>
      <c r="AA11" s="232" t="s">
        <v>2108</v>
      </c>
      <c r="AB11" s="233" t="s">
        <v>2109</v>
      </c>
      <c r="AC11" s="229" t="s">
        <v>788</v>
      </c>
      <c r="AD11" s="229" t="s">
        <v>297</v>
      </c>
      <c r="AE11" s="229" t="s">
        <v>1267</v>
      </c>
      <c r="AF11" s="221" t="s">
        <v>1340</v>
      </c>
    </row>
    <row r="12" spans="1:39">
      <c r="B12" s="211"/>
      <c r="C12" s="212"/>
      <c r="D12" s="213"/>
      <c r="F12" s="171" t="s">
        <v>477</v>
      </c>
      <c r="G12" s="173" t="s">
        <v>475</v>
      </c>
      <c r="N12" s="171" t="s">
        <v>1736</v>
      </c>
      <c r="O12" s="173" t="s">
        <v>1735</v>
      </c>
      <c r="P12" s="218" t="s">
        <v>793</v>
      </c>
      <c r="Q12" s="180" t="s">
        <v>251</v>
      </c>
      <c r="R12" s="223">
        <v>1240</v>
      </c>
      <c r="S12" s="223" t="s">
        <v>1748</v>
      </c>
      <c r="U12" s="165" t="s">
        <v>1359</v>
      </c>
      <c r="V12" s="166" t="s">
        <v>1358</v>
      </c>
      <c r="W12" s="228" t="s">
        <v>463</v>
      </c>
      <c r="X12" s="228" t="s">
        <v>298</v>
      </c>
      <c r="Y12" s="228" t="s">
        <v>1267</v>
      </c>
      <c r="AA12" s="232" t="s">
        <v>1160</v>
      </c>
      <c r="AB12" s="233" t="s">
        <v>1161</v>
      </c>
      <c r="AC12" s="229" t="s">
        <v>462</v>
      </c>
      <c r="AD12" s="229" t="s">
        <v>288</v>
      </c>
      <c r="AE12" s="229" t="s">
        <v>1267</v>
      </c>
      <c r="AF12" s="221" t="s">
        <v>1341</v>
      </c>
    </row>
    <row r="13" spans="1:39">
      <c r="F13" s="171" t="s">
        <v>1610</v>
      </c>
      <c r="G13" s="173" t="s">
        <v>292</v>
      </c>
      <c r="N13" s="171" t="s">
        <v>2024</v>
      </c>
      <c r="O13" s="173" t="s">
        <v>21</v>
      </c>
      <c r="P13" s="219" t="s">
        <v>354</v>
      </c>
      <c r="Q13" s="181"/>
      <c r="R13" s="223">
        <v>1250</v>
      </c>
      <c r="S13" s="223" t="s">
        <v>1749</v>
      </c>
      <c r="U13" s="165" t="s">
        <v>807</v>
      </c>
      <c r="V13" s="166" t="s">
        <v>808</v>
      </c>
      <c r="W13" s="228" t="s">
        <v>506</v>
      </c>
      <c r="X13" s="228" t="s">
        <v>1276</v>
      </c>
      <c r="Y13" s="228" t="s">
        <v>1267</v>
      </c>
      <c r="AA13" s="232" t="s">
        <v>1866</v>
      </c>
      <c r="AB13" s="233" t="s">
        <v>1867</v>
      </c>
      <c r="AC13" s="229" t="s">
        <v>463</v>
      </c>
      <c r="AD13" s="229" t="s">
        <v>298</v>
      </c>
      <c r="AE13" s="229" t="s">
        <v>1267</v>
      </c>
      <c r="AF13" s="221" t="s">
        <v>1342</v>
      </c>
    </row>
    <row r="14" spans="1:39" ht="15">
      <c r="F14" s="171" t="s">
        <v>1611</v>
      </c>
      <c r="G14" s="173" t="s">
        <v>1597</v>
      </c>
      <c r="N14" s="171" t="s">
        <v>2025</v>
      </c>
      <c r="O14" s="173" t="s">
        <v>41</v>
      </c>
      <c r="P14" s="112"/>
      <c r="R14" s="223">
        <v>1260</v>
      </c>
      <c r="S14" s="223" t="s">
        <v>1750</v>
      </c>
      <c r="U14" s="165" t="s">
        <v>803</v>
      </c>
      <c r="V14" s="166" t="s">
        <v>804</v>
      </c>
      <c r="W14" s="228" t="s">
        <v>1277</v>
      </c>
      <c r="X14" s="228" t="s">
        <v>1085</v>
      </c>
      <c r="Y14" s="228" t="s">
        <v>1267</v>
      </c>
      <c r="AA14" s="232" t="s">
        <v>1500</v>
      </c>
      <c r="AB14" s="233" t="s">
        <v>1501</v>
      </c>
      <c r="AC14" s="229" t="s">
        <v>506</v>
      </c>
      <c r="AD14" s="229" t="s">
        <v>1276</v>
      </c>
      <c r="AE14" s="229" t="s">
        <v>1267</v>
      </c>
      <c r="AF14" s="230"/>
    </row>
    <row r="15" spans="1:39" ht="15">
      <c r="F15" s="171" t="s">
        <v>2078</v>
      </c>
      <c r="G15" s="173" t="s">
        <v>2079</v>
      </c>
      <c r="N15" s="171" t="s">
        <v>2026</v>
      </c>
      <c r="O15" s="173" t="s">
        <v>145</v>
      </c>
      <c r="P15" s="112"/>
      <c r="R15" s="223">
        <v>1299</v>
      </c>
      <c r="S15" s="223" t="s">
        <v>1751</v>
      </c>
      <c r="U15" s="165" t="s">
        <v>447</v>
      </c>
      <c r="V15" s="166" t="s">
        <v>302</v>
      </c>
      <c r="W15" s="228" t="s">
        <v>1278</v>
      </c>
      <c r="X15" s="228" t="s">
        <v>21</v>
      </c>
      <c r="Y15" s="228" t="s">
        <v>1267</v>
      </c>
      <c r="AA15" s="232" t="s">
        <v>1785</v>
      </c>
      <c r="AB15" s="233" t="s">
        <v>1784</v>
      </c>
      <c r="AC15" s="229" t="s">
        <v>1277</v>
      </c>
      <c r="AD15" s="229" t="s">
        <v>1085</v>
      </c>
      <c r="AE15" s="229" t="s">
        <v>1267</v>
      </c>
      <c r="AF15" s="230"/>
    </row>
    <row r="16" spans="1:39" ht="15">
      <c r="F16" s="171" t="s">
        <v>2024</v>
      </c>
      <c r="G16" s="173" t="s">
        <v>21</v>
      </c>
      <c r="N16" s="171" t="s">
        <v>745</v>
      </c>
      <c r="O16" s="173" t="s">
        <v>746</v>
      </c>
      <c r="P16" s="112"/>
      <c r="R16" s="223">
        <v>1300</v>
      </c>
      <c r="S16" s="223" t="s">
        <v>1752</v>
      </c>
      <c r="U16" s="165" t="s">
        <v>457</v>
      </c>
      <c r="V16" s="166" t="s">
        <v>289</v>
      </c>
      <c r="W16" s="228" t="s">
        <v>1280</v>
      </c>
      <c r="X16" s="228" t="s">
        <v>299</v>
      </c>
      <c r="Y16" s="228" t="s">
        <v>1267</v>
      </c>
      <c r="AA16" s="232" t="s">
        <v>822</v>
      </c>
      <c r="AB16" s="233" t="s">
        <v>54</v>
      </c>
      <c r="AC16" s="229" t="s">
        <v>1278</v>
      </c>
      <c r="AD16" s="229" t="s">
        <v>21</v>
      </c>
      <c r="AE16" s="229" t="s">
        <v>1267</v>
      </c>
      <c r="AF16" s="230"/>
    </row>
    <row r="17" spans="2:32">
      <c r="F17" s="171" t="s">
        <v>741</v>
      </c>
      <c r="G17" s="173" t="s">
        <v>742</v>
      </c>
      <c r="N17" s="171" t="s">
        <v>472</v>
      </c>
      <c r="O17" s="173" t="s">
        <v>245</v>
      </c>
      <c r="P17" s="112"/>
      <c r="R17" s="223">
        <v>1310</v>
      </c>
      <c r="S17" s="223" t="s">
        <v>1753</v>
      </c>
      <c r="U17" s="165" t="s">
        <v>478</v>
      </c>
      <c r="V17" s="166" t="s">
        <v>476</v>
      </c>
      <c r="W17" s="228" t="s">
        <v>1281</v>
      </c>
      <c r="X17" s="228" t="s">
        <v>300</v>
      </c>
      <c r="Y17" s="228" t="s">
        <v>1267</v>
      </c>
      <c r="AA17" s="232" t="s">
        <v>1347</v>
      </c>
      <c r="AB17" s="233" t="s">
        <v>1348</v>
      </c>
      <c r="AC17" s="229" t="s">
        <v>1278</v>
      </c>
      <c r="AD17" s="229" t="s">
        <v>1279</v>
      </c>
      <c r="AE17" s="229" t="s">
        <v>1267</v>
      </c>
    </row>
    <row r="18" spans="2:32" s="117" customFormat="1">
      <c r="B18" s="86"/>
      <c r="C18" s="86"/>
      <c r="D18" s="86"/>
      <c r="F18" s="171" t="s">
        <v>454</v>
      </c>
      <c r="G18" s="173" t="s">
        <v>23</v>
      </c>
      <c r="J18" s="8"/>
      <c r="N18" s="171" t="s">
        <v>473</v>
      </c>
      <c r="O18" s="173" t="s">
        <v>187</v>
      </c>
      <c r="P18" s="112"/>
      <c r="Q18" s="8"/>
      <c r="R18" s="223">
        <v>1320</v>
      </c>
      <c r="S18" s="223" t="s">
        <v>1754</v>
      </c>
      <c r="T18" s="8"/>
      <c r="U18" s="165" t="s">
        <v>477</v>
      </c>
      <c r="V18" s="166" t="s">
        <v>475</v>
      </c>
      <c r="W18" s="228" t="s">
        <v>1282</v>
      </c>
      <c r="X18" s="228" t="s">
        <v>1283</v>
      </c>
      <c r="Y18" s="228" t="s">
        <v>1267</v>
      </c>
      <c r="Z18" s="8"/>
      <c r="AA18" s="232" t="s">
        <v>1396</v>
      </c>
      <c r="AB18" s="233" t="s">
        <v>1397</v>
      </c>
      <c r="AC18" s="229" t="s">
        <v>1786</v>
      </c>
      <c r="AD18" s="229" t="s">
        <v>1787</v>
      </c>
      <c r="AE18" s="229" t="s">
        <v>1267</v>
      </c>
      <c r="AF18" s="8"/>
    </row>
    <row r="19" spans="2:32">
      <c r="F19" s="171" t="s">
        <v>453</v>
      </c>
      <c r="G19" s="172" t="s">
        <v>260</v>
      </c>
      <c r="J19" s="117"/>
      <c r="N19" s="171" t="s">
        <v>470</v>
      </c>
      <c r="O19" s="173" t="s">
        <v>43</v>
      </c>
      <c r="P19" s="112"/>
      <c r="R19" s="223">
        <v>1330</v>
      </c>
      <c r="S19" s="223" t="s">
        <v>1755</v>
      </c>
      <c r="U19" s="165" t="s">
        <v>1086</v>
      </c>
      <c r="V19" s="166" t="s">
        <v>292</v>
      </c>
      <c r="W19" s="228" t="s">
        <v>1284</v>
      </c>
      <c r="X19" s="228" t="s">
        <v>1285</v>
      </c>
      <c r="Y19" s="228" t="s">
        <v>1267</v>
      </c>
      <c r="AA19" s="232" t="s">
        <v>1602</v>
      </c>
      <c r="AB19" s="233" t="s">
        <v>1603</v>
      </c>
      <c r="AC19" s="229" t="s">
        <v>1281</v>
      </c>
      <c r="AD19" s="229" t="s">
        <v>300</v>
      </c>
      <c r="AE19" s="229" t="s">
        <v>1267</v>
      </c>
      <c r="AF19" s="117"/>
    </row>
    <row r="20" spans="2:32">
      <c r="F20" s="171" t="s">
        <v>446</v>
      </c>
      <c r="G20" s="173" t="s">
        <v>187</v>
      </c>
      <c r="N20" s="171" t="s">
        <v>203</v>
      </c>
      <c r="O20" s="173" t="s">
        <v>44</v>
      </c>
      <c r="P20" s="86"/>
      <c r="Q20" s="117"/>
      <c r="R20" s="223">
        <v>1340</v>
      </c>
      <c r="S20" s="223" t="s">
        <v>1756</v>
      </c>
      <c r="T20" s="117"/>
      <c r="U20" s="165" t="s">
        <v>1596</v>
      </c>
      <c r="V20" s="166" t="s">
        <v>1597</v>
      </c>
      <c r="W20" s="228" t="s">
        <v>1653</v>
      </c>
      <c r="X20" s="228" t="s">
        <v>1314</v>
      </c>
      <c r="Y20" s="228" t="s">
        <v>1267</v>
      </c>
      <c r="AA20" s="232" t="s">
        <v>1149</v>
      </c>
      <c r="AB20" s="233" t="s">
        <v>1150</v>
      </c>
      <c r="AC20" s="229" t="s">
        <v>1282</v>
      </c>
      <c r="AD20" s="229" t="s">
        <v>1283</v>
      </c>
      <c r="AE20" s="229" t="s">
        <v>1267</v>
      </c>
    </row>
    <row r="21" spans="2:32">
      <c r="F21" s="171" t="s">
        <v>798</v>
      </c>
      <c r="G21" s="173" t="s">
        <v>799</v>
      </c>
      <c r="N21" s="171" t="s">
        <v>443</v>
      </c>
      <c r="O21" s="173" t="s">
        <v>22</v>
      </c>
      <c r="P21" s="86"/>
      <c r="R21" s="223">
        <v>1399</v>
      </c>
      <c r="S21" s="223" t="s">
        <v>1757</v>
      </c>
      <c r="U21" s="165" t="s">
        <v>1142</v>
      </c>
      <c r="V21" s="166" t="s">
        <v>1141</v>
      </c>
      <c r="W21" s="228" t="s">
        <v>1286</v>
      </c>
      <c r="X21" s="228" t="s">
        <v>746</v>
      </c>
      <c r="Y21" s="228" t="s">
        <v>1267</v>
      </c>
      <c r="AA21" s="232" t="s">
        <v>1291</v>
      </c>
      <c r="AB21" s="233" t="s">
        <v>1292</v>
      </c>
      <c r="AC21" s="229" t="s">
        <v>1284</v>
      </c>
      <c r="AD21" s="229" t="s">
        <v>1285</v>
      </c>
      <c r="AE21" s="229" t="s">
        <v>1267</v>
      </c>
    </row>
    <row r="22" spans="2:32">
      <c r="F22" s="171" t="s">
        <v>469</v>
      </c>
      <c r="G22" s="173" t="s">
        <v>25</v>
      </c>
      <c r="N22" s="171" t="s">
        <v>454</v>
      </c>
      <c r="O22" s="173" t="s">
        <v>23</v>
      </c>
      <c r="P22" s="86"/>
      <c r="R22" s="223">
        <v>2100</v>
      </c>
      <c r="S22" s="223" t="s">
        <v>1758</v>
      </c>
      <c r="U22" s="165" t="s">
        <v>1355</v>
      </c>
      <c r="V22" s="166" t="s">
        <v>1356</v>
      </c>
      <c r="W22" s="228" t="s">
        <v>446</v>
      </c>
      <c r="X22" s="228" t="s">
        <v>187</v>
      </c>
      <c r="Y22" s="228" t="s">
        <v>1267</v>
      </c>
      <c r="AA22" s="232" t="s">
        <v>2106</v>
      </c>
      <c r="AB22" s="233" t="s">
        <v>2107</v>
      </c>
      <c r="AC22" s="229" t="s">
        <v>1313</v>
      </c>
      <c r="AD22" s="229" t="s">
        <v>1314</v>
      </c>
      <c r="AE22" s="229" t="s">
        <v>1267</v>
      </c>
    </row>
    <row r="23" spans="2:32">
      <c r="F23" s="174" t="s">
        <v>443</v>
      </c>
      <c r="G23" s="173" t="s">
        <v>22</v>
      </c>
      <c r="N23" s="171" t="s">
        <v>464</v>
      </c>
      <c r="O23" s="173" t="s">
        <v>27</v>
      </c>
      <c r="P23" s="86"/>
      <c r="R23" s="223">
        <v>2110</v>
      </c>
      <c r="S23" s="223" t="s">
        <v>1759</v>
      </c>
      <c r="U23" s="165" t="s">
        <v>144</v>
      </c>
      <c r="V23" s="166" t="s">
        <v>145</v>
      </c>
      <c r="W23" s="228" t="s">
        <v>443</v>
      </c>
      <c r="X23" s="228" t="s">
        <v>22</v>
      </c>
      <c r="Y23" s="228" t="s">
        <v>1267</v>
      </c>
      <c r="AA23" s="232" t="s">
        <v>1467</v>
      </c>
      <c r="AB23" s="233" t="s">
        <v>1468</v>
      </c>
      <c r="AC23" s="229" t="s">
        <v>1286</v>
      </c>
      <c r="AD23" s="229" t="s">
        <v>746</v>
      </c>
      <c r="AE23" s="229" t="s">
        <v>1267</v>
      </c>
    </row>
    <row r="24" spans="2:32">
      <c r="F24" s="174" t="s">
        <v>203</v>
      </c>
      <c r="G24" s="173" t="s">
        <v>26</v>
      </c>
      <c r="N24" s="175" t="s">
        <v>354</v>
      </c>
      <c r="O24" s="220"/>
      <c r="R24" s="223">
        <v>2199</v>
      </c>
      <c r="S24" s="223" t="s">
        <v>1760</v>
      </c>
      <c r="U24" s="165" t="s">
        <v>820</v>
      </c>
      <c r="V24" s="166" t="s">
        <v>142</v>
      </c>
      <c r="W24" s="228" t="s">
        <v>1287</v>
      </c>
      <c r="X24" s="228" t="s">
        <v>1151</v>
      </c>
      <c r="Y24" s="228" t="s">
        <v>1267</v>
      </c>
      <c r="AA24" s="232" t="s">
        <v>461</v>
      </c>
      <c r="AB24" s="233" t="s">
        <v>304</v>
      </c>
      <c r="AC24" s="229" t="s">
        <v>446</v>
      </c>
      <c r="AD24" s="229" t="s">
        <v>187</v>
      </c>
      <c r="AE24" s="229" t="s">
        <v>1267</v>
      </c>
    </row>
    <row r="25" spans="2:32">
      <c r="F25" s="174" t="s">
        <v>441</v>
      </c>
      <c r="G25" s="173" t="s">
        <v>27</v>
      </c>
      <c r="R25" s="223">
        <v>2200</v>
      </c>
      <c r="S25" s="223" t="s">
        <v>1761</v>
      </c>
      <c r="U25" s="165" t="s">
        <v>458</v>
      </c>
      <c r="V25" s="166" t="s">
        <v>164</v>
      </c>
      <c r="W25" s="228" t="s">
        <v>203</v>
      </c>
      <c r="X25" s="228" t="s">
        <v>44</v>
      </c>
      <c r="Y25" s="228" t="s">
        <v>1267</v>
      </c>
      <c r="AA25" s="232" t="s">
        <v>482</v>
      </c>
      <c r="AB25" s="233" t="s">
        <v>483</v>
      </c>
      <c r="AC25" s="229" t="s">
        <v>443</v>
      </c>
      <c r="AD25" s="229" t="s">
        <v>22</v>
      </c>
      <c r="AE25" s="229" t="s">
        <v>1267</v>
      </c>
    </row>
    <row r="26" spans="2:32">
      <c r="F26" s="174" t="s">
        <v>1551</v>
      </c>
      <c r="G26" s="173" t="s">
        <v>1552</v>
      </c>
      <c r="N26" s="117"/>
      <c r="O26" s="117"/>
      <c r="R26" s="223">
        <v>2205</v>
      </c>
      <c r="S26" s="223" t="s">
        <v>1762</v>
      </c>
      <c r="U26" s="165" t="s">
        <v>741</v>
      </c>
      <c r="V26" s="166" t="s">
        <v>742</v>
      </c>
      <c r="W26" s="228" t="s">
        <v>1481</v>
      </c>
      <c r="X26" s="228" t="s">
        <v>27</v>
      </c>
      <c r="Y26" s="228" t="s">
        <v>1267</v>
      </c>
      <c r="AA26" s="232" t="s">
        <v>1421</v>
      </c>
      <c r="AB26" s="233" t="s">
        <v>1422</v>
      </c>
      <c r="AC26" s="229" t="s">
        <v>1287</v>
      </c>
      <c r="AD26" s="229" t="s">
        <v>1151</v>
      </c>
      <c r="AE26" s="229" t="s">
        <v>1267</v>
      </c>
    </row>
    <row r="27" spans="2:32">
      <c r="F27" s="174" t="s">
        <v>1508</v>
      </c>
      <c r="G27" s="173" t="s">
        <v>1509</v>
      </c>
      <c r="P27" s="86"/>
      <c r="R27" s="223">
        <v>2210</v>
      </c>
      <c r="S27" s="223" t="s">
        <v>1763</v>
      </c>
      <c r="U27" s="165" t="s">
        <v>446</v>
      </c>
      <c r="V27" s="166" t="s">
        <v>187</v>
      </c>
      <c r="W27" s="228" t="s">
        <v>1231</v>
      </c>
      <c r="X27" s="228" t="s">
        <v>1223</v>
      </c>
      <c r="Y27" s="228" t="s">
        <v>1288</v>
      </c>
      <c r="AA27" s="232" t="s">
        <v>2029</v>
      </c>
      <c r="AB27" s="233" t="s">
        <v>2030</v>
      </c>
      <c r="AC27" s="229" t="s">
        <v>203</v>
      </c>
      <c r="AD27" s="229" t="s">
        <v>44</v>
      </c>
      <c r="AE27" s="229" t="s">
        <v>1267</v>
      </c>
    </row>
    <row r="28" spans="2:32">
      <c r="F28" s="174" t="s">
        <v>1797</v>
      </c>
      <c r="G28" s="173" t="s">
        <v>1798</v>
      </c>
      <c r="R28" s="223">
        <v>2230</v>
      </c>
      <c r="S28" s="223" t="s">
        <v>1764</v>
      </c>
      <c r="U28" s="165" t="s">
        <v>1155</v>
      </c>
      <c r="V28" s="166" t="s">
        <v>1156</v>
      </c>
      <c r="W28" s="228" t="s">
        <v>1232</v>
      </c>
      <c r="X28" s="228" t="s">
        <v>1224</v>
      </c>
      <c r="Y28" s="228" t="s">
        <v>1288</v>
      </c>
      <c r="AA28" s="232" t="s">
        <v>1808</v>
      </c>
      <c r="AB28" s="233" t="s">
        <v>1809</v>
      </c>
      <c r="AC28" s="229" t="s">
        <v>1231</v>
      </c>
      <c r="AD28" s="229" t="s">
        <v>1223</v>
      </c>
      <c r="AE28" s="229" t="s">
        <v>1288</v>
      </c>
    </row>
    <row r="29" spans="2:32">
      <c r="F29" s="174" t="s">
        <v>1329</v>
      </c>
      <c r="G29" s="173" t="s">
        <v>1330</v>
      </c>
      <c r="R29" s="223">
        <v>2299</v>
      </c>
      <c r="S29" s="223" t="s">
        <v>1765</v>
      </c>
      <c r="U29" s="165" t="s">
        <v>800</v>
      </c>
      <c r="V29" s="166" t="s">
        <v>799</v>
      </c>
      <c r="W29" s="228" t="s">
        <v>1233</v>
      </c>
      <c r="X29" s="228" t="s">
        <v>1225</v>
      </c>
      <c r="Y29" s="228" t="s">
        <v>1288</v>
      </c>
      <c r="AA29" s="232" t="s">
        <v>1162</v>
      </c>
      <c r="AB29" s="233" t="s">
        <v>1163</v>
      </c>
      <c r="AC29" s="229" t="s">
        <v>1232</v>
      </c>
      <c r="AD29" s="229" t="s">
        <v>1224</v>
      </c>
      <c r="AE29" s="229" t="s">
        <v>1288</v>
      </c>
    </row>
    <row r="30" spans="2:32">
      <c r="F30" s="174" t="s">
        <v>1087</v>
      </c>
      <c r="G30" s="173" t="s">
        <v>1088</v>
      </c>
      <c r="R30" s="223">
        <v>2300</v>
      </c>
      <c r="S30" s="223" t="s">
        <v>1766</v>
      </c>
      <c r="U30" s="165" t="s">
        <v>444</v>
      </c>
      <c r="V30" s="166" t="s">
        <v>25</v>
      </c>
      <c r="W30" s="228" t="s">
        <v>1234</v>
      </c>
      <c r="X30" s="228" t="s">
        <v>1226</v>
      </c>
      <c r="Y30" s="228" t="s">
        <v>1288</v>
      </c>
      <c r="AA30" s="232" t="s">
        <v>1323</v>
      </c>
      <c r="AB30" s="233" t="s">
        <v>1324</v>
      </c>
      <c r="AC30" s="229" t="s">
        <v>1233</v>
      </c>
      <c r="AD30" s="229" t="s">
        <v>1225</v>
      </c>
      <c r="AE30" s="229" t="s">
        <v>1288</v>
      </c>
    </row>
    <row r="31" spans="2:32">
      <c r="F31" s="174" t="s">
        <v>1510</v>
      </c>
      <c r="G31" s="173" t="s">
        <v>1511</v>
      </c>
      <c r="R31" s="223">
        <v>2399</v>
      </c>
      <c r="S31" s="223" t="s">
        <v>1767</v>
      </c>
      <c r="U31" s="165" t="s">
        <v>801</v>
      </c>
      <c r="V31" s="166" t="s">
        <v>802</v>
      </c>
      <c r="W31" s="228" t="s">
        <v>1235</v>
      </c>
      <c r="X31" s="228" t="s">
        <v>1227</v>
      </c>
      <c r="Y31" s="228" t="s">
        <v>1288</v>
      </c>
      <c r="AA31" s="232" t="s">
        <v>1164</v>
      </c>
      <c r="AB31" s="233" t="s">
        <v>1165</v>
      </c>
      <c r="AC31" s="229" t="s">
        <v>1234</v>
      </c>
      <c r="AD31" s="229" t="s">
        <v>1226</v>
      </c>
      <c r="AE31" s="229" t="s">
        <v>1288</v>
      </c>
    </row>
    <row r="32" spans="2:32">
      <c r="F32" s="174" t="s">
        <v>1512</v>
      </c>
      <c r="G32" s="173" t="s">
        <v>1513</v>
      </c>
      <c r="M32" s="231"/>
      <c r="N32" s="231"/>
      <c r="O32" s="231"/>
      <c r="P32" s="231"/>
      <c r="R32" s="247" t="s">
        <v>1119</v>
      </c>
      <c r="S32" s="224" t="s">
        <v>594</v>
      </c>
      <c r="U32" s="165" t="s">
        <v>203</v>
      </c>
      <c r="V32" s="166" t="s">
        <v>26</v>
      </c>
      <c r="W32" s="228" t="s">
        <v>1236</v>
      </c>
      <c r="X32" s="228" t="s">
        <v>1228</v>
      </c>
      <c r="Y32" s="228" t="s">
        <v>1288</v>
      </c>
      <c r="AA32" s="232" t="s">
        <v>70</v>
      </c>
      <c r="AB32" s="233" t="s">
        <v>1349</v>
      </c>
      <c r="AC32" s="229" t="s">
        <v>1235</v>
      </c>
      <c r="AD32" s="229" t="s">
        <v>1227</v>
      </c>
      <c r="AE32" s="229" t="s">
        <v>1288</v>
      </c>
    </row>
    <row r="33" spans="6:31">
      <c r="F33" s="174" t="s">
        <v>1549</v>
      </c>
      <c r="G33" s="173" t="s">
        <v>1550</v>
      </c>
      <c r="M33" s="231"/>
      <c r="N33" s="231"/>
      <c r="O33" s="231"/>
      <c r="P33" s="231"/>
      <c r="U33" s="165" t="s">
        <v>445</v>
      </c>
      <c r="V33" s="166" t="s">
        <v>293</v>
      </c>
      <c r="W33" s="228" t="s">
        <v>471</v>
      </c>
      <c r="X33" s="228" t="s">
        <v>41</v>
      </c>
      <c r="Y33" s="228" t="s">
        <v>1288</v>
      </c>
      <c r="AA33" s="232" t="s">
        <v>484</v>
      </c>
      <c r="AB33" s="233" t="s">
        <v>485</v>
      </c>
      <c r="AC33" s="229" t="s">
        <v>2038</v>
      </c>
      <c r="AD33" s="229" t="s">
        <v>41</v>
      </c>
      <c r="AE33" s="229" t="s">
        <v>1288</v>
      </c>
    </row>
    <row r="34" spans="6:31">
      <c r="F34" s="174" t="s">
        <v>114</v>
      </c>
      <c r="G34" s="173" t="s">
        <v>1514</v>
      </c>
      <c r="M34" s="231"/>
      <c r="N34" s="231"/>
      <c r="O34" s="231"/>
      <c r="P34" s="231"/>
      <c r="U34" s="165" t="s">
        <v>1147</v>
      </c>
      <c r="V34" s="166" t="s">
        <v>1148</v>
      </c>
      <c r="W34" s="228" t="s">
        <v>458</v>
      </c>
      <c r="X34" s="228" t="s">
        <v>164</v>
      </c>
      <c r="Y34" s="228" t="s">
        <v>1288</v>
      </c>
      <c r="AA34" s="232" t="s">
        <v>1315</v>
      </c>
      <c r="AB34" s="233" t="s">
        <v>1316</v>
      </c>
      <c r="AC34" s="232" t="s">
        <v>458</v>
      </c>
      <c r="AD34" s="229" t="s">
        <v>164</v>
      </c>
      <c r="AE34" s="229" t="s">
        <v>1288</v>
      </c>
    </row>
    <row r="35" spans="6:31">
      <c r="F35" s="174" t="s">
        <v>112</v>
      </c>
      <c r="G35" s="173" t="s">
        <v>1515</v>
      </c>
      <c r="M35" s="231"/>
      <c r="N35" s="231"/>
      <c r="O35" s="231"/>
      <c r="P35" s="231"/>
      <c r="U35" s="165" t="s">
        <v>443</v>
      </c>
      <c r="V35" s="166" t="s">
        <v>22</v>
      </c>
      <c r="W35" s="228" t="s">
        <v>1237</v>
      </c>
      <c r="X35" s="228" t="s">
        <v>1229</v>
      </c>
      <c r="Y35" s="228" t="s">
        <v>1288</v>
      </c>
      <c r="AA35" s="232" t="s">
        <v>1816</v>
      </c>
      <c r="AB35" s="233" t="s">
        <v>1817</v>
      </c>
      <c r="AC35" s="229" t="s">
        <v>1237</v>
      </c>
      <c r="AD35" s="229" t="s">
        <v>1229</v>
      </c>
      <c r="AE35" s="229" t="s">
        <v>1288</v>
      </c>
    </row>
    <row r="36" spans="6:31">
      <c r="F36" s="174" t="s">
        <v>820</v>
      </c>
      <c r="G36" s="173" t="s">
        <v>142</v>
      </c>
      <c r="M36" s="231"/>
      <c r="N36" s="231"/>
      <c r="O36" s="231"/>
      <c r="P36" s="231"/>
      <c r="U36" s="165" t="s">
        <v>1159</v>
      </c>
      <c r="V36" s="166" t="s">
        <v>1158</v>
      </c>
      <c r="W36" s="228" t="s">
        <v>1238</v>
      </c>
      <c r="X36" s="228" t="s">
        <v>1230</v>
      </c>
      <c r="Y36" s="228" t="s">
        <v>1288</v>
      </c>
      <c r="AA36" s="232" t="s">
        <v>1293</v>
      </c>
      <c r="AB36" s="233" t="s">
        <v>1294</v>
      </c>
      <c r="AC36" s="229" t="s">
        <v>1238</v>
      </c>
      <c r="AD36" s="229" t="s">
        <v>1230</v>
      </c>
      <c r="AE36" s="229" t="s">
        <v>1288</v>
      </c>
    </row>
    <row r="37" spans="6:31">
      <c r="F37" s="174" t="s">
        <v>1791</v>
      </c>
      <c r="G37" s="173" t="s">
        <v>1516</v>
      </c>
      <c r="M37" s="231"/>
      <c r="N37" s="231"/>
      <c r="O37" s="231"/>
      <c r="P37" s="231"/>
      <c r="U37" s="167" t="s">
        <v>454</v>
      </c>
      <c r="V37" s="166" t="s">
        <v>301</v>
      </c>
      <c r="AA37" s="232" t="s">
        <v>1317</v>
      </c>
      <c r="AB37" s="233" t="s">
        <v>1318</v>
      </c>
      <c r="AC37" s="231"/>
      <c r="AD37" s="231"/>
      <c r="AE37" s="231"/>
    </row>
    <row r="38" spans="6:31">
      <c r="F38" s="174" t="s">
        <v>1517</v>
      </c>
      <c r="G38" s="173" t="s">
        <v>1518</v>
      </c>
      <c r="M38" s="231"/>
      <c r="N38" s="231"/>
      <c r="O38" s="231"/>
      <c r="P38" s="231"/>
      <c r="U38" s="167" t="s">
        <v>453</v>
      </c>
      <c r="V38" s="168" t="s">
        <v>260</v>
      </c>
      <c r="AA38" s="232" t="s">
        <v>1810</v>
      </c>
      <c r="AB38" s="233" t="s">
        <v>1811</v>
      </c>
      <c r="AC38" s="231"/>
      <c r="AD38" s="231"/>
      <c r="AE38" s="231"/>
    </row>
    <row r="39" spans="6:31">
      <c r="F39" s="174" t="s">
        <v>1794</v>
      </c>
      <c r="G39" s="173" t="s">
        <v>1062</v>
      </c>
      <c r="M39" s="231"/>
      <c r="N39" s="231"/>
      <c r="O39" s="231"/>
      <c r="P39" s="231"/>
      <c r="U39" s="167" t="s">
        <v>1152</v>
      </c>
      <c r="V39" s="168" t="s">
        <v>1153</v>
      </c>
      <c r="AA39" s="232" t="s">
        <v>1325</v>
      </c>
      <c r="AB39" s="233" t="s">
        <v>1326</v>
      </c>
      <c r="AC39" s="231"/>
      <c r="AD39" s="231"/>
      <c r="AE39" s="231"/>
    </row>
    <row r="40" spans="6:31">
      <c r="F40" s="174" t="s">
        <v>211</v>
      </c>
      <c r="G40" s="173" t="s">
        <v>1217</v>
      </c>
      <c r="U40" s="165" t="s">
        <v>442</v>
      </c>
      <c r="V40" s="166" t="s">
        <v>294</v>
      </c>
      <c r="AA40" s="232" t="s">
        <v>1329</v>
      </c>
      <c r="AB40" s="233" t="s">
        <v>1330</v>
      </c>
      <c r="AC40" s="231"/>
      <c r="AD40" s="231"/>
      <c r="AE40" s="231"/>
    </row>
    <row r="41" spans="6:31">
      <c r="F41" s="174" t="s">
        <v>1563</v>
      </c>
      <c r="G41" s="173" t="s">
        <v>1562</v>
      </c>
      <c r="U41" s="165" t="s">
        <v>441</v>
      </c>
      <c r="V41" s="166" t="s">
        <v>27</v>
      </c>
      <c r="AA41" s="232" t="s">
        <v>1168</v>
      </c>
      <c r="AB41" s="233" t="s">
        <v>1169</v>
      </c>
      <c r="AC41" s="231"/>
      <c r="AD41" s="231"/>
      <c r="AE41" s="231"/>
    </row>
    <row r="42" spans="6:31">
      <c r="F42" s="175" t="s">
        <v>354</v>
      </c>
      <c r="G42" s="176"/>
      <c r="U42" s="167" t="s">
        <v>1374</v>
      </c>
      <c r="V42" s="168" t="s">
        <v>1375</v>
      </c>
      <c r="AA42" s="232" t="s">
        <v>1241</v>
      </c>
      <c r="AB42" s="233" t="s">
        <v>1242</v>
      </c>
      <c r="AC42" s="231"/>
      <c r="AD42" s="231"/>
      <c r="AE42" s="231"/>
    </row>
    <row r="43" spans="6:31">
      <c r="F43" s="175" t="s">
        <v>354</v>
      </c>
      <c r="G43" s="176"/>
      <c r="U43" s="165" t="s">
        <v>455</v>
      </c>
      <c r="V43" s="166" t="s">
        <v>290</v>
      </c>
      <c r="AA43" s="232" t="s">
        <v>1870</v>
      </c>
      <c r="AB43" s="233" t="s">
        <v>1871</v>
      </c>
      <c r="AC43" s="231"/>
      <c r="AD43" s="231"/>
      <c r="AE43" s="231"/>
    </row>
    <row r="44" spans="6:31">
      <c r="U44" s="146" t="s">
        <v>354</v>
      </c>
      <c r="V44" s="147"/>
      <c r="AA44" s="232" t="s">
        <v>1594</v>
      </c>
      <c r="AB44" s="233" t="s">
        <v>1595</v>
      </c>
      <c r="AC44" s="231"/>
      <c r="AD44" s="231"/>
      <c r="AE44" s="231"/>
    </row>
    <row r="45" spans="6:31">
      <c r="U45" s="146"/>
      <c r="V45" s="147"/>
      <c r="AA45" s="232" t="s">
        <v>1852</v>
      </c>
      <c r="AB45" s="233" t="s">
        <v>1853</v>
      </c>
      <c r="AC45" s="231"/>
      <c r="AD45" s="231"/>
      <c r="AE45" s="231"/>
    </row>
    <row r="46" spans="6:31">
      <c r="U46" s="86"/>
      <c r="V46" s="86"/>
      <c r="AA46" s="232" t="s">
        <v>805</v>
      </c>
      <c r="AB46" s="233" t="s">
        <v>806</v>
      </c>
      <c r="AC46" s="231"/>
      <c r="AD46" s="231"/>
      <c r="AE46" s="231"/>
    </row>
    <row r="47" spans="6:31">
      <c r="U47" s="86"/>
      <c r="V47" s="86"/>
      <c r="AA47" s="232" t="s">
        <v>1402</v>
      </c>
      <c r="AB47" s="233" t="s">
        <v>1401</v>
      </c>
      <c r="AC47" s="231"/>
      <c r="AD47" s="231"/>
      <c r="AE47" s="231"/>
    </row>
    <row r="48" spans="6:31">
      <c r="U48" s="86"/>
      <c r="V48" s="86"/>
      <c r="AA48" s="232" t="s">
        <v>1254</v>
      </c>
      <c r="AB48" s="233" t="s">
        <v>1255</v>
      </c>
      <c r="AC48" s="231"/>
      <c r="AD48" s="231"/>
      <c r="AE48" s="231"/>
    </row>
    <row r="49" spans="21:31">
      <c r="U49" s="86"/>
      <c r="V49" s="86"/>
      <c r="W49" s="117"/>
      <c r="X49" s="117"/>
      <c r="AA49" s="232" t="s">
        <v>486</v>
      </c>
      <c r="AB49" s="233" t="s">
        <v>487</v>
      </c>
      <c r="AC49" s="231"/>
      <c r="AD49" s="231"/>
      <c r="AE49" s="231"/>
    </row>
    <row r="50" spans="21:31">
      <c r="U50" s="86"/>
      <c r="V50" s="86"/>
      <c r="W50" s="117"/>
      <c r="X50" s="117"/>
      <c r="AA50" s="232" t="s">
        <v>2084</v>
      </c>
      <c r="AB50" s="233" t="s">
        <v>2085</v>
      </c>
      <c r="AC50" s="231"/>
      <c r="AD50" s="231"/>
      <c r="AE50" s="231"/>
    </row>
    <row r="51" spans="21:31">
      <c r="W51" s="117"/>
      <c r="X51" s="117"/>
      <c r="AA51" s="232" t="s">
        <v>456</v>
      </c>
      <c r="AB51" s="233" t="s">
        <v>24</v>
      </c>
      <c r="AC51" s="231"/>
      <c r="AD51" s="231"/>
      <c r="AE51" s="231"/>
    </row>
    <row r="52" spans="21:31">
      <c r="AA52" s="232" t="s">
        <v>1251</v>
      </c>
      <c r="AB52" s="233" t="s">
        <v>1252</v>
      </c>
      <c r="AC52" s="231"/>
      <c r="AD52" s="231"/>
      <c r="AE52" s="231"/>
    </row>
    <row r="53" spans="21:31">
      <c r="AA53" s="232" t="s">
        <v>1170</v>
      </c>
      <c r="AB53" s="233" t="s">
        <v>1171</v>
      </c>
      <c r="AC53" s="231"/>
      <c r="AD53" s="231"/>
      <c r="AE53" s="231"/>
    </row>
    <row r="54" spans="21:31">
      <c r="AA54" s="232" t="s">
        <v>1771</v>
      </c>
      <c r="AB54" s="233" t="s">
        <v>1772</v>
      </c>
      <c r="AC54" s="231"/>
      <c r="AD54" s="231"/>
      <c r="AE54" s="231"/>
    </row>
    <row r="55" spans="21:31">
      <c r="AA55" s="232" t="s">
        <v>488</v>
      </c>
      <c r="AB55" s="233" t="s">
        <v>489</v>
      </c>
      <c r="AC55" s="231"/>
      <c r="AD55" s="231"/>
      <c r="AE55" s="231"/>
    </row>
    <row r="56" spans="21:31">
      <c r="AA56" s="232" t="s">
        <v>1087</v>
      </c>
      <c r="AB56" s="233" t="s">
        <v>1088</v>
      </c>
      <c r="AC56" s="231"/>
      <c r="AD56" s="231"/>
      <c r="AE56" s="231"/>
    </row>
    <row r="57" spans="21:31">
      <c r="AA57" s="232" t="s">
        <v>450</v>
      </c>
      <c r="AB57" s="233" t="s">
        <v>258</v>
      </c>
      <c r="AC57" s="231"/>
      <c r="AD57" s="231"/>
      <c r="AE57" s="231"/>
    </row>
    <row r="58" spans="21:31">
      <c r="AA58" s="232" t="s">
        <v>449</v>
      </c>
      <c r="AB58" s="233" t="s">
        <v>29</v>
      </c>
      <c r="AC58" s="231"/>
      <c r="AD58" s="231"/>
      <c r="AE58" s="231"/>
    </row>
    <row r="59" spans="21:31">
      <c r="AA59" s="232" t="s">
        <v>1126</v>
      </c>
      <c r="AB59" s="233" t="s">
        <v>1127</v>
      </c>
      <c r="AC59" s="231"/>
      <c r="AD59" s="231"/>
      <c r="AE59" s="231"/>
    </row>
    <row r="60" spans="21:31">
      <c r="AA60" s="232" t="s">
        <v>1465</v>
      </c>
      <c r="AB60" s="233" t="s">
        <v>1466</v>
      </c>
      <c r="AC60" s="231"/>
      <c r="AD60" s="231"/>
      <c r="AE60" s="231"/>
    </row>
    <row r="61" spans="21:31">
      <c r="AA61" s="232" t="s">
        <v>1580</v>
      </c>
      <c r="AB61" s="233" t="s">
        <v>1581</v>
      </c>
      <c r="AC61" s="231"/>
      <c r="AD61" s="231"/>
      <c r="AE61" s="231"/>
    </row>
    <row r="62" spans="21:31">
      <c r="AA62" s="232" t="s">
        <v>2082</v>
      </c>
      <c r="AB62" s="233" t="s">
        <v>2083</v>
      </c>
      <c r="AC62" s="231"/>
      <c r="AD62" s="231"/>
      <c r="AE62" s="231"/>
    </row>
    <row r="63" spans="21:31">
      <c r="AA63" s="232" t="s">
        <v>1564</v>
      </c>
      <c r="AB63" s="233" t="s">
        <v>1565</v>
      </c>
      <c r="AC63" s="231"/>
      <c r="AD63" s="231"/>
      <c r="AE63" s="231"/>
    </row>
    <row r="64" spans="21:31">
      <c r="AA64" s="232" t="s">
        <v>1429</v>
      </c>
      <c r="AB64" s="233" t="s">
        <v>1430</v>
      </c>
      <c r="AC64" s="231"/>
      <c r="AD64" s="231"/>
      <c r="AE64" s="231"/>
    </row>
    <row r="65" spans="2:32">
      <c r="AA65" s="232" t="s">
        <v>1557</v>
      </c>
      <c r="AB65" s="233" t="s">
        <v>1558</v>
      </c>
      <c r="AC65" s="231"/>
      <c r="AD65" s="231"/>
      <c r="AE65" s="231"/>
    </row>
    <row r="66" spans="2:32">
      <c r="AA66" s="232" t="s">
        <v>490</v>
      </c>
      <c r="AB66" s="233" t="s">
        <v>568</v>
      </c>
      <c r="AC66" s="231"/>
      <c r="AD66" s="231"/>
      <c r="AE66" s="231"/>
    </row>
    <row r="67" spans="2:32">
      <c r="AA67" s="232" t="s">
        <v>491</v>
      </c>
      <c r="AB67" s="233" t="s">
        <v>569</v>
      </c>
      <c r="AC67" s="231"/>
      <c r="AD67" s="231"/>
      <c r="AE67" s="231"/>
    </row>
    <row r="68" spans="2:32">
      <c r="AA68" s="232" t="s">
        <v>1519</v>
      </c>
      <c r="AB68" s="233" t="s">
        <v>1520</v>
      </c>
      <c r="AC68" s="231"/>
      <c r="AD68" s="231"/>
      <c r="AE68" s="231"/>
    </row>
    <row r="69" spans="2:32">
      <c r="AA69" s="232" t="s">
        <v>1567</v>
      </c>
      <c r="AB69" s="233" t="s">
        <v>1568</v>
      </c>
      <c r="AC69" s="231"/>
      <c r="AD69" s="231"/>
      <c r="AE69" s="231"/>
    </row>
    <row r="70" spans="2:32">
      <c r="AA70" s="232" t="s">
        <v>1403</v>
      </c>
      <c r="AB70" s="233" t="s">
        <v>1404</v>
      </c>
      <c r="AC70" s="231"/>
      <c r="AD70" s="231"/>
      <c r="AE70" s="231"/>
    </row>
    <row r="71" spans="2:32">
      <c r="Z71" s="117"/>
      <c r="AA71" s="232" t="s">
        <v>1639</v>
      </c>
      <c r="AB71" s="233" t="s">
        <v>1640</v>
      </c>
      <c r="AC71" s="231"/>
      <c r="AD71" s="231"/>
      <c r="AE71" s="231"/>
    </row>
    <row r="72" spans="2:32" s="117" customFormat="1">
      <c r="B72" s="86"/>
      <c r="C72" s="86"/>
      <c r="D72" s="86"/>
      <c r="F72" s="8"/>
      <c r="G72" s="8"/>
      <c r="J72" s="8"/>
      <c r="N72" s="8"/>
      <c r="O72" s="8"/>
      <c r="Q72" s="8"/>
      <c r="R72" s="231"/>
      <c r="S72" s="231"/>
      <c r="T72" s="8"/>
      <c r="U72" s="8"/>
      <c r="V72" s="8"/>
      <c r="W72" s="8"/>
      <c r="X72" s="8"/>
      <c r="Y72" s="221"/>
      <c r="AA72" s="232" t="s">
        <v>1623</v>
      </c>
      <c r="AB72" s="233" t="s">
        <v>1624</v>
      </c>
      <c r="AC72" s="231"/>
      <c r="AD72" s="231"/>
      <c r="AE72" s="231"/>
      <c r="AF72" s="8"/>
    </row>
    <row r="73" spans="2:32" s="117" customFormat="1">
      <c r="B73" s="86"/>
      <c r="C73" s="86"/>
      <c r="D73" s="86"/>
      <c r="F73" s="8"/>
      <c r="G73" s="8"/>
      <c r="N73" s="8"/>
      <c r="O73" s="8"/>
      <c r="Q73" s="8"/>
      <c r="R73" s="231"/>
      <c r="S73" s="231"/>
      <c r="T73" s="8"/>
      <c r="U73" s="8"/>
      <c r="V73" s="8"/>
      <c r="W73" s="8"/>
      <c r="X73" s="8"/>
      <c r="Y73" s="221"/>
      <c r="AA73" s="232" t="s">
        <v>1437</v>
      </c>
      <c r="AB73" s="233" t="s">
        <v>1438</v>
      </c>
      <c r="AC73" s="231"/>
      <c r="AD73" s="231"/>
      <c r="AE73" s="231"/>
    </row>
    <row r="74" spans="2:32" s="117" customFormat="1">
      <c r="B74" s="86"/>
      <c r="C74" s="86"/>
      <c r="D74" s="86"/>
      <c r="F74" s="8"/>
      <c r="G74" s="8"/>
      <c r="N74" s="8"/>
      <c r="O74" s="8"/>
      <c r="R74" s="231"/>
      <c r="S74" s="231"/>
      <c r="U74" s="8"/>
      <c r="V74" s="8"/>
      <c r="W74" s="8"/>
      <c r="X74" s="8"/>
      <c r="Y74" s="221"/>
      <c r="Z74" s="8"/>
      <c r="AA74" s="232" t="s">
        <v>1476</v>
      </c>
      <c r="AB74" s="233" t="s">
        <v>1477</v>
      </c>
      <c r="AC74" s="231"/>
      <c r="AD74" s="231"/>
      <c r="AE74" s="231"/>
    </row>
    <row r="75" spans="2:32">
      <c r="J75" s="117"/>
      <c r="Q75" s="117"/>
      <c r="T75" s="117"/>
      <c r="AA75" s="232" t="s">
        <v>1521</v>
      </c>
      <c r="AB75" s="233" t="s">
        <v>1522</v>
      </c>
      <c r="AC75" s="231"/>
      <c r="AD75" s="231"/>
      <c r="AE75" s="231"/>
      <c r="AF75" s="117"/>
    </row>
    <row r="76" spans="2:32">
      <c r="Q76" s="117"/>
      <c r="T76" s="117"/>
      <c r="AA76" s="232" t="s">
        <v>1172</v>
      </c>
      <c r="AB76" s="233" t="s">
        <v>1173</v>
      </c>
      <c r="AC76" s="231"/>
      <c r="AD76" s="231"/>
      <c r="AE76" s="231"/>
    </row>
    <row r="77" spans="2:32">
      <c r="AA77" s="232" t="s">
        <v>1166</v>
      </c>
      <c r="AB77" s="233" t="s">
        <v>1167</v>
      </c>
      <c r="AC77" s="231"/>
      <c r="AD77" s="231"/>
      <c r="AE77" s="231"/>
    </row>
    <row r="78" spans="2:32">
      <c r="AA78" s="232" t="s">
        <v>1343</v>
      </c>
      <c r="AB78" s="233" t="s">
        <v>1344</v>
      </c>
      <c r="AC78" s="231"/>
      <c r="AD78" s="231"/>
      <c r="AE78" s="231"/>
    </row>
    <row r="79" spans="2:32">
      <c r="AA79" s="232" t="s">
        <v>2066</v>
      </c>
      <c r="AB79" s="233" t="s">
        <v>2067</v>
      </c>
      <c r="AC79" s="231"/>
      <c r="AD79" s="231"/>
      <c r="AE79" s="231"/>
    </row>
    <row r="80" spans="2:32">
      <c r="AA80" s="232" t="s">
        <v>1249</v>
      </c>
      <c r="AB80" s="233" t="s">
        <v>1250</v>
      </c>
      <c r="AC80" s="231"/>
      <c r="AD80" s="231"/>
      <c r="AE80" s="231"/>
    </row>
    <row r="81" spans="6:31">
      <c r="N81" s="117"/>
      <c r="O81" s="117"/>
      <c r="AA81" s="232" t="s">
        <v>1827</v>
      </c>
      <c r="AB81" s="233" t="s">
        <v>1826</v>
      </c>
      <c r="AC81" s="231"/>
      <c r="AD81" s="231"/>
      <c r="AE81" s="231"/>
    </row>
    <row r="82" spans="6:31">
      <c r="N82" s="117"/>
      <c r="O82" s="117"/>
      <c r="AA82" s="232" t="s">
        <v>2071</v>
      </c>
      <c r="AB82" s="233" t="s">
        <v>2072</v>
      </c>
      <c r="AC82" s="231"/>
      <c r="AD82" s="231"/>
      <c r="AE82" s="231"/>
    </row>
    <row r="83" spans="6:31">
      <c r="N83" s="117"/>
      <c r="O83" s="117"/>
      <c r="AA83" s="232" t="s">
        <v>1417</v>
      </c>
      <c r="AB83" s="233" t="s">
        <v>1418</v>
      </c>
      <c r="AC83" s="231"/>
      <c r="AD83" s="231"/>
      <c r="AE83" s="231"/>
    </row>
    <row r="84" spans="6:31">
      <c r="AA84" s="232" t="s">
        <v>1337</v>
      </c>
      <c r="AB84" s="233" t="s">
        <v>1338</v>
      </c>
      <c r="AC84" s="231"/>
      <c r="AD84" s="231"/>
      <c r="AE84" s="231"/>
    </row>
    <row r="85" spans="6:31">
      <c r="AA85" s="232" t="s">
        <v>1824</v>
      </c>
      <c r="AB85" s="233" t="s">
        <v>1825</v>
      </c>
      <c r="AC85" s="231"/>
      <c r="AD85" s="231"/>
      <c r="AE85" s="231"/>
    </row>
    <row r="86" spans="6:31">
      <c r="AA86" s="232" t="s">
        <v>492</v>
      </c>
      <c r="AB86" s="233" t="s">
        <v>493</v>
      </c>
      <c r="AC86" s="231"/>
      <c r="AD86" s="231"/>
      <c r="AE86" s="231"/>
    </row>
    <row r="87" spans="6:31">
      <c r="U87" s="117"/>
      <c r="V87" s="117"/>
      <c r="AA87" s="232" t="s">
        <v>494</v>
      </c>
      <c r="AB87" s="233" t="s">
        <v>495</v>
      </c>
      <c r="AC87" s="231"/>
      <c r="AD87" s="231"/>
      <c r="AE87" s="231"/>
    </row>
    <row r="88" spans="6:31">
      <c r="U88" s="117"/>
      <c r="V88" s="117"/>
      <c r="AA88" s="232" t="s">
        <v>1359</v>
      </c>
      <c r="AB88" s="233" t="s">
        <v>1358</v>
      </c>
      <c r="AC88" s="231"/>
      <c r="AD88" s="231"/>
      <c r="AE88" s="231"/>
    </row>
    <row r="89" spans="6:31">
      <c r="U89" s="117"/>
      <c r="V89" s="117"/>
      <c r="AA89" s="232" t="s">
        <v>2145</v>
      </c>
      <c r="AB89" s="233" t="s">
        <v>2146</v>
      </c>
      <c r="AC89" s="231"/>
      <c r="AD89" s="231"/>
      <c r="AE89" s="231"/>
    </row>
    <row r="90" spans="6:31">
      <c r="AA90" s="232" t="s">
        <v>95</v>
      </c>
      <c r="AB90" s="233" t="s">
        <v>1216</v>
      </c>
      <c r="AC90" s="231"/>
      <c r="AD90" s="231"/>
      <c r="AE90" s="231"/>
    </row>
    <row r="91" spans="6:31">
      <c r="AA91" s="232" t="s">
        <v>2110</v>
      </c>
      <c r="AB91" s="233" t="s">
        <v>2111</v>
      </c>
      <c r="AC91" s="231"/>
      <c r="AD91" s="231"/>
      <c r="AE91" s="231"/>
    </row>
    <row r="92" spans="6:31">
      <c r="AA92" s="232" t="s">
        <v>1405</v>
      </c>
      <c r="AB92" s="233" t="s">
        <v>1406</v>
      </c>
      <c r="AC92" s="231"/>
      <c r="AD92" s="231"/>
      <c r="AE92" s="231"/>
    </row>
    <row r="93" spans="6:31">
      <c r="AA93" s="232" t="s">
        <v>1864</v>
      </c>
      <c r="AB93" s="233" t="s">
        <v>1865</v>
      </c>
      <c r="AC93" s="231"/>
      <c r="AD93" s="231"/>
      <c r="AE93" s="231"/>
    </row>
    <row r="94" spans="6:31">
      <c r="AA94" s="232" t="s">
        <v>496</v>
      </c>
      <c r="AB94" s="233" t="s">
        <v>570</v>
      </c>
      <c r="AC94" s="231"/>
      <c r="AD94" s="231"/>
      <c r="AE94" s="231"/>
    </row>
    <row r="95" spans="6:31">
      <c r="F95" s="117"/>
      <c r="G95" s="117"/>
      <c r="AA95" s="232" t="s">
        <v>1451</v>
      </c>
      <c r="AB95" s="233" t="s">
        <v>1452</v>
      </c>
      <c r="AC95" s="231"/>
      <c r="AD95" s="231"/>
      <c r="AE95" s="231"/>
    </row>
    <row r="96" spans="6:31">
      <c r="F96" s="117"/>
      <c r="G96" s="117"/>
      <c r="AA96" s="232" t="s">
        <v>1378</v>
      </c>
      <c r="AB96" s="233" t="s">
        <v>1379</v>
      </c>
      <c r="AC96" s="231"/>
      <c r="AD96" s="231"/>
      <c r="AE96" s="231"/>
    </row>
    <row r="97" spans="6:31">
      <c r="F97" s="117"/>
      <c r="G97" s="117"/>
      <c r="AA97" s="232" t="s">
        <v>1319</v>
      </c>
      <c r="AB97" s="233" t="s">
        <v>1320</v>
      </c>
      <c r="AC97" s="231"/>
      <c r="AD97" s="231"/>
      <c r="AE97" s="231"/>
    </row>
    <row r="98" spans="6:31">
      <c r="AA98" s="232" t="s">
        <v>1469</v>
      </c>
      <c r="AB98" s="233" t="s">
        <v>1470</v>
      </c>
      <c r="AC98" s="231"/>
      <c r="AD98" s="231"/>
      <c r="AE98" s="231"/>
    </row>
    <row r="99" spans="6:31">
      <c r="AA99" s="232" t="s">
        <v>1453</v>
      </c>
      <c r="AB99" s="233" t="s">
        <v>1454</v>
      </c>
      <c r="AC99" s="231"/>
      <c r="AD99" s="231"/>
      <c r="AE99" s="231"/>
    </row>
    <row r="100" spans="6:31">
      <c r="AA100" s="232" t="s">
        <v>497</v>
      </c>
      <c r="AB100" s="233" t="s">
        <v>498</v>
      </c>
      <c r="AC100" s="231"/>
      <c r="AD100" s="231"/>
      <c r="AE100" s="231"/>
    </row>
    <row r="101" spans="6:31">
      <c r="AA101" s="232" t="s">
        <v>2031</v>
      </c>
      <c r="AB101" s="233" t="s">
        <v>2032</v>
      </c>
      <c r="AC101" s="231"/>
      <c r="AD101" s="231"/>
      <c r="AE101" s="231"/>
    </row>
    <row r="102" spans="6:31">
      <c r="AA102" s="232" t="s">
        <v>1303</v>
      </c>
      <c r="AB102" s="233" t="s">
        <v>1304</v>
      </c>
      <c r="AC102" s="231"/>
      <c r="AD102" s="231"/>
      <c r="AE102" s="231"/>
    </row>
    <row r="103" spans="6:31">
      <c r="AA103" s="232" t="s">
        <v>1174</v>
      </c>
      <c r="AB103" s="233" t="s">
        <v>1175</v>
      </c>
      <c r="AC103" s="231"/>
      <c r="AD103" s="231"/>
      <c r="AE103" s="231"/>
    </row>
    <row r="104" spans="6:31">
      <c r="AA104" s="232" t="s">
        <v>803</v>
      </c>
      <c r="AB104" s="233" t="s">
        <v>804</v>
      </c>
      <c r="AC104" s="231"/>
      <c r="AD104" s="231"/>
      <c r="AE104" s="231"/>
    </row>
    <row r="105" spans="6:31">
      <c r="AA105" s="232" t="s">
        <v>2125</v>
      </c>
      <c r="AB105" s="233" t="s">
        <v>2126</v>
      </c>
      <c r="AC105" s="231"/>
      <c r="AD105" s="231"/>
      <c r="AE105" s="231"/>
    </row>
    <row r="106" spans="6:31">
      <c r="AA106" s="232" t="s">
        <v>1176</v>
      </c>
      <c r="AB106" s="233" t="s">
        <v>1177</v>
      </c>
      <c r="AC106" s="231"/>
      <c r="AD106" s="231"/>
      <c r="AE106" s="231"/>
    </row>
    <row r="107" spans="6:31">
      <c r="AA107" s="232" t="s">
        <v>1218</v>
      </c>
      <c r="AB107" s="233" t="s">
        <v>1239</v>
      </c>
      <c r="AC107" s="231"/>
      <c r="AD107" s="231"/>
      <c r="AE107" s="231"/>
    </row>
    <row r="108" spans="6:31">
      <c r="AA108" s="232" t="s">
        <v>2033</v>
      </c>
      <c r="AB108" s="233" t="s">
        <v>2034</v>
      </c>
      <c r="AC108" s="231"/>
      <c r="AD108" s="231"/>
      <c r="AE108" s="231"/>
    </row>
    <row r="109" spans="6:31">
      <c r="AA109" s="232" t="s">
        <v>1178</v>
      </c>
      <c r="AB109" s="233" t="s">
        <v>1179</v>
      </c>
      <c r="AC109" s="231"/>
      <c r="AD109" s="231"/>
      <c r="AE109" s="231"/>
    </row>
    <row r="110" spans="6:31">
      <c r="AA110" s="232" t="s">
        <v>1415</v>
      </c>
      <c r="AB110" s="233" t="s">
        <v>1416</v>
      </c>
      <c r="AC110" s="231"/>
      <c r="AD110" s="231"/>
      <c r="AE110" s="231"/>
    </row>
    <row r="111" spans="6:31">
      <c r="AA111" s="232" t="s">
        <v>1382</v>
      </c>
      <c r="AB111" s="233" t="s">
        <v>1383</v>
      </c>
      <c r="AC111" s="231"/>
      <c r="AD111" s="231"/>
      <c r="AE111" s="231"/>
    </row>
    <row r="112" spans="6:31">
      <c r="AA112" s="232" t="s">
        <v>499</v>
      </c>
      <c r="AB112" s="233" t="s">
        <v>500</v>
      </c>
      <c r="AC112" s="231"/>
      <c r="AD112" s="231"/>
      <c r="AE112" s="231"/>
    </row>
    <row r="113" spans="27:31">
      <c r="AA113" s="232" t="s">
        <v>2135</v>
      </c>
      <c r="AB113" s="233" t="s">
        <v>2136</v>
      </c>
      <c r="AC113" s="231"/>
      <c r="AD113" s="231"/>
      <c r="AE113" s="231"/>
    </row>
    <row r="114" spans="27:31">
      <c r="AA114" s="232" t="s">
        <v>106</v>
      </c>
      <c r="AB114" s="233" t="s">
        <v>1180</v>
      </c>
      <c r="AC114" s="231"/>
      <c r="AD114" s="231"/>
      <c r="AE114" s="231"/>
    </row>
    <row r="115" spans="27:31">
      <c r="AA115" s="232" t="s">
        <v>589</v>
      </c>
      <c r="AB115" s="233" t="s">
        <v>590</v>
      </c>
      <c r="AC115" s="231"/>
      <c r="AD115" s="231"/>
      <c r="AE115" s="231"/>
    </row>
    <row r="116" spans="27:31">
      <c r="AA116" s="232" t="s">
        <v>1181</v>
      </c>
      <c r="AB116" s="233" t="s">
        <v>1182</v>
      </c>
      <c r="AC116" s="231"/>
      <c r="AD116" s="231"/>
      <c r="AE116" s="231"/>
    </row>
    <row r="117" spans="27:31">
      <c r="AA117" s="232" t="s">
        <v>2064</v>
      </c>
      <c r="AB117" s="233" t="s">
        <v>2065</v>
      </c>
      <c r="AC117" s="231"/>
      <c r="AD117" s="231"/>
      <c r="AE117" s="231"/>
    </row>
    <row r="118" spans="27:31">
      <c r="AA118" s="232" t="s">
        <v>2112</v>
      </c>
      <c r="AB118" s="233" t="s">
        <v>2113</v>
      </c>
      <c r="AC118" s="231"/>
      <c r="AD118" s="231"/>
      <c r="AE118" s="231"/>
    </row>
    <row r="119" spans="27:31">
      <c r="AA119" s="232" t="s">
        <v>1299</v>
      </c>
      <c r="AB119" s="233" t="s">
        <v>1300</v>
      </c>
      <c r="AC119" s="231"/>
      <c r="AD119" s="231"/>
      <c r="AE119" s="231"/>
    </row>
    <row r="120" spans="27:31">
      <c r="AA120" s="232" t="s">
        <v>1392</v>
      </c>
      <c r="AB120" s="233" t="s">
        <v>1393</v>
      </c>
      <c r="AC120" s="231"/>
      <c r="AD120" s="231"/>
      <c r="AE120" s="231"/>
    </row>
    <row r="121" spans="27:31">
      <c r="AA121" s="232" t="s">
        <v>2115</v>
      </c>
      <c r="AB121" s="233" t="s">
        <v>2116</v>
      </c>
      <c r="AC121" s="231"/>
      <c r="AD121" s="231"/>
      <c r="AE121" s="231"/>
    </row>
    <row r="122" spans="27:31">
      <c r="AA122" s="232" t="s">
        <v>1350</v>
      </c>
      <c r="AB122" s="233" t="s">
        <v>1357</v>
      </c>
      <c r="AC122" s="231"/>
      <c r="AD122" s="231"/>
      <c r="AE122" s="231"/>
    </row>
    <row r="123" spans="27:31">
      <c r="AA123" s="232" t="s">
        <v>823</v>
      </c>
      <c r="AB123" s="233" t="s">
        <v>824</v>
      </c>
      <c r="AC123" s="231"/>
      <c r="AD123" s="231"/>
      <c r="AE123" s="231"/>
    </row>
    <row r="124" spans="27:31">
      <c r="AA124" s="232" t="s">
        <v>1183</v>
      </c>
      <c r="AB124" s="233" t="s">
        <v>1184</v>
      </c>
      <c r="AC124" s="231"/>
      <c r="AD124" s="231"/>
      <c r="AE124" s="231"/>
    </row>
    <row r="125" spans="27:31">
      <c r="AA125" s="232" t="s">
        <v>1185</v>
      </c>
      <c r="AB125" s="233" t="s">
        <v>1186</v>
      </c>
      <c r="AC125" s="231"/>
      <c r="AD125" s="231"/>
      <c r="AE125" s="231"/>
    </row>
    <row r="126" spans="27:31">
      <c r="AA126" s="232" t="s">
        <v>1258</v>
      </c>
      <c r="AB126" s="233" t="s">
        <v>1259</v>
      </c>
      <c r="AC126" s="231"/>
      <c r="AD126" s="231"/>
      <c r="AE126" s="231"/>
    </row>
    <row r="127" spans="27:31">
      <c r="AA127" s="232" t="s">
        <v>114</v>
      </c>
      <c r="AB127" s="233" t="s">
        <v>1514</v>
      </c>
      <c r="AC127" s="231"/>
      <c r="AD127" s="231"/>
      <c r="AE127" s="231"/>
    </row>
    <row r="128" spans="27:31">
      <c r="AA128" s="232" t="s">
        <v>1388</v>
      </c>
      <c r="AB128" s="233" t="s">
        <v>1389</v>
      </c>
      <c r="AC128" s="231"/>
      <c r="AD128" s="231"/>
      <c r="AE128" s="231"/>
    </row>
    <row r="129" spans="27:31">
      <c r="AA129" s="232" t="s">
        <v>1773</v>
      </c>
      <c r="AB129" s="233" t="s">
        <v>1774</v>
      </c>
      <c r="AC129" s="231"/>
      <c r="AD129" s="231"/>
      <c r="AE129" s="231"/>
    </row>
    <row r="130" spans="27:31">
      <c r="AA130" s="232" t="s">
        <v>501</v>
      </c>
      <c r="AB130" s="233" t="s">
        <v>502</v>
      </c>
      <c r="AC130" s="231"/>
      <c r="AD130" s="231"/>
      <c r="AE130" s="231"/>
    </row>
    <row r="131" spans="27:31">
      <c r="AA131" s="232" t="s">
        <v>457</v>
      </c>
      <c r="AB131" s="233" t="s">
        <v>289</v>
      </c>
      <c r="AC131" s="231"/>
      <c r="AD131" s="231"/>
      <c r="AE131" s="231"/>
    </row>
    <row r="132" spans="27:31">
      <c r="AA132" s="232" t="s">
        <v>1732</v>
      </c>
      <c r="AB132" s="233" t="s">
        <v>1733</v>
      </c>
      <c r="AC132" s="231"/>
      <c r="AD132" s="231"/>
      <c r="AE132" s="231"/>
    </row>
    <row r="133" spans="27:31">
      <c r="AA133" s="232" t="s">
        <v>1673</v>
      </c>
      <c r="AB133" s="233" t="s">
        <v>1674</v>
      </c>
      <c r="AC133" s="231"/>
      <c r="AD133" s="231"/>
      <c r="AE133" s="231"/>
    </row>
    <row r="134" spans="27:31">
      <c r="AA134" s="232" t="s">
        <v>1439</v>
      </c>
      <c r="AB134" s="233" t="s">
        <v>1440</v>
      </c>
      <c r="AC134" s="231"/>
      <c r="AD134" s="231"/>
      <c r="AE134" s="231"/>
    </row>
    <row r="135" spans="27:31">
      <c r="AA135" s="232" t="s">
        <v>1187</v>
      </c>
      <c r="AB135" s="233" t="s">
        <v>1188</v>
      </c>
      <c r="AC135" s="231"/>
      <c r="AD135" s="231"/>
      <c r="AE135" s="231"/>
    </row>
    <row r="136" spans="27:31">
      <c r="AA136" s="232" t="s">
        <v>1084</v>
      </c>
      <c r="AB136" s="233" t="s">
        <v>1083</v>
      </c>
      <c r="AC136" s="231"/>
      <c r="AD136" s="231"/>
      <c r="AE136" s="231"/>
    </row>
    <row r="137" spans="27:31">
      <c r="AA137" s="232" t="s">
        <v>503</v>
      </c>
      <c r="AB137" s="233" t="s">
        <v>504</v>
      </c>
      <c r="AC137" s="231"/>
      <c r="AD137" s="231"/>
      <c r="AE137" s="231"/>
    </row>
    <row r="138" spans="27:31">
      <c r="AA138" s="232" t="s">
        <v>1390</v>
      </c>
      <c r="AB138" s="233" t="s">
        <v>1391</v>
      </c>
      <c r="AC138" s="231"/>
      <c r="AD138" s="231"/>
      <c r="AE138" s="231"/>
    </row>
    <row r="139" spans="27:31">
      <c r="AA139" s="232" t="s">
        <v>1425</v>
      </c>
      <c r="AB139" s="233" t="s">
        <v>1426</v>
      </c>
      <c r="AC139" s="231"/>
      <c r="AD139" s="231"/>
      <c r="AE139" s="231"/>
    </row>
    <row r="140" spans="27:31">
      <c r="AA140" s="232" t="s">
        <v>1351</v>
      </c>
      <c r="AB140" s="233" t="s">
        <v>1352</v>
      </c>
      <c r="AC140" s="231"/>
      <c r="AD140" s="231"/>
      <c r="AE140" s="231"/>
    </row>
    <row r="141" spans="27:31">
      <c r="AA141" s="232" t="s">
        <v>1590</v>
      </c>
      <c r="AB141" s="233" t="s">
        <v>1591</v>
      </c>
      <c r="AC141" s="231"/>
      <c r="AD141" s="231"/>
      <c r="AE141" s="231"/>
    </row>
    <row r="142" spans="27:31">
      <c r="AA142" s="232" t="s">
        <v>1523</v>
      </c>
      <c r="AB142" s="233" t="s">
        <v>1524</v>
      </c>
      <c r="AC142" s="231"/>
      <c r="AD142" s="231"/>
      <c r="AE142" s="231"/>
    </row>
    <row r="143" spans="27:31">
      <c r="AA143" s="232" t="s">
        <v>1473</v>
      </c>
      <c r="AB143" s="233" t="s">
        <v>1473</v>
      </c>
      <c r="AC143" s="231"/>
      <c r="AD143" s="231"/>
      <c r="AE143" s="231"/>
    </row>
    <row r="144" spans="27:31">
      <c r="AA144" s="232" t="s">
        <v>1492</v>
      </c>
      <c r="AB144" s="233" t="s">
        <v>1493</v>
      </c>
      <c r="AC144" s="231"/>
      <c r="AD144" s="231"/>
      <c r="AE144" s="231"/>
    </row>
    <row r="145" spans="27:31">
      <c r="AA145" s="232" t="s">
        <v>2088</v>
      </c>
      <c r="AB145" s="233" t="s">
        <v>2089</v>
      </c>
      <c r="AC145" s="231"/>
      <c r="AD145" s="231"/>
      <c r="AE145" s="231"/>
    </row>
    <row r="146" spans="27:31">
      <c r="AA146" s="232" t="s">
        <v>505</v>
      </c>
      <c r="AB146" s="233" t="s">
        <v>116</v>
      </c>
      <c r="AC146" s="231"/>
      <c r="AD146" s="231"/>
      <c r="AE146" s="231"/>
    </row>
    <row r="147" spans="27:31">
      <c r="AA147" s="232" t="s">
        <v>506</v>
      </c>
      <c r="AB147" s="233" t="s">
        <v>507</v>
      </c>
      <c r="AC147" s="231"/>
      <c r="AD147" s="231"/>
      <c r="AE147" s="231"/>
    </row>
    <row r="148" spans="27:31">
      <c r="AA148" s="232" t="s">
        <v>508</v>
      </c>
      <c r="AB148" s="233" t="s">
        <v>509</v>
      </c>
      <c r="AC148" s="231"/>
      <c r="AD148" s="231"/>
      <c r="AE148" s="231"/>
    </row>
    <row r="149" spans="27:31">
      <c r="AA149" s="232" t="s">
        <v>1372</v>
      </c>
      <c r="AB149" s="233" t="s">
        <v>1373</v>
      </c>
      <c r="AC149" s="231"/>
      <c r="AD149" s="231"/>
      <c r="AE149" s="231"/>
    </row>
    <row r="150" spans="27:31">
      <c r="AA150" s="232" t="s">
        <v>1474</v>
      </c>
      <c r="AB150" s="233" t="s">
        <v>1475</v>
      </c>
      <c r="AC150" s="231"/>
      <c r="AD150" s="231"/>
      <c r="AE150" s="231"/>
    </row>
    <row r="151" spans="27:31">
      <c r="AA151" s="232" t="s">
        <v>1788</v>
      </c>
      <c r="AB151" s="233" t="s">
        <v>1789</v>
      </c>
      <c r="AC151" s="231"/>
      <c r="AD151" s="231"/>
      <c r="AE151" s="231"/>
    </row>
    <row r="152" spans="27:31">
      <c r="AA152" s="232" t="s">
        <v>1370</v>
      </c>
      <c r="AB152" s="233" t="s">
        <v>1371</v>
      </c>
      <c r="AC152" s="231"/>
      <c r="AD152" s="231"/>
      <c r="AE152" s="231"/>
    </row>
    <row r="153" spans="27:31">
      <c r="AA153" s="232" t="s">
        <v>1189</v>
      </c>
      <c r="AB153" s="233" t="s">
        <v>1190</v>
      </c>
      <c r="AC153" s="231"/>
      <c r="AD153" s="231"/>
      <c r="AE153" s="231"/>
    </row>
    <row r="154" spans="27:31">
      <c r="AA154" s="232" t="s">
        <v>1142</v>
      </c>
      <c r="AB154" s="233" t="s">
        <v>1141</v>
      </c>
      <c r="AC154" s="231"/>
      <c r="AD154" s="231"/>
      <c r="AE154" s="231"/>
    </row>
    <row r="155" spans="27:31">
      <c r="AA155" s="232" t="s">
        <v>744</v>
      </c>
      <c r="AB155" s="233" t="s">
        <v>476</v>
      </c>
      <c r="AC155" s="231"/>
      <c r="AD155" s="231"/>
      <c r="AE155" s="231"/>
    </row>
    <row r="156" spans="27:31">
      <c r="AA156" s="232" t="s">
        <v>743</v>
      </c>
      <c r="AB156" s="233" t="s">
        <v>475</v>
      </c>
      <c r="AC156" s="231"/>
      <c r="AD156" s="231"/>
      <c r="AE156" s="231"/>
    </row>
    <row r="157" spans="27:31">
      <c r="AA157" s="232" t="s">
        <v>1327</v>
      </c>
      <c r="AB157" s="233" t="s">
        <v>1328</v>
      </c>
      <c r="AC157" s="231"/>
      <c r="AD157" s="231"/>
      <c r="AE157" s="231"/>
    </row>
    <row r="158" spans="27:31">
      <c r="AA158" s="232" t="s">
        <v>1089</v>
      </c>
      <c r="AB158" s="233" t="s">
        <v>1090</v>
      </c>
      <c r="AC158" s="231"/>
      <c r="AD158" s="231"/>
      <c r="AE158" s="231"/>
    </row>
    <row r="159" spans="27:31">
      <c r="AA159" s="232" t="s">
        <v>1191</v>
      </c>
      <c r="AB159" s="233" t="s">
        <v>1192</v>
      </c>
      <c r="AC159" s="231"/>
      <c r="AD159" s="231"/>
      <c r="AE159" s="231"/>
    </row>
    <row r="160" spans="27:31">
      <c r="AA160" s="232" t="s">
        <v>1769</v>
      </c>
      <c r="AB160" s="233" t="s">
        <v>1770</v>
      </c>
      <c r="AC160" s="231"/>
      <c r="AD160" s="231"/>
      <c r="AE160" s="231"/>
    </row>
    <row r="161" spans="27:31">
      <c r="AA161" s="232" t="s">
        <v>1719</v>
      </c>
      <c r="AB161" s="233" t="s">
        <v>1720</v>
      </c>
      <c r="AC161" s="231"/>
      <c r="AD161" s="231"/>
      <c r="AE161" s="231"/>
    </row>
    <row r="162" spans="27:31">
      <c r="AA162" s="232" t="s">
        <v>1368</v>
      </c>
      <c r="AB162" s="233" t="s">
        <v>1369</v>
      </c>
      <c r="AC162" s="231"/>
      <c r="AD162" s="231"/>
      <c r="AE162" s="231"/>
    </row>
    <row r="163" spans="27:31">
      <c r="AA163" s="232" t="s">
        <v>1409</v>
      </c>
      <c r="AB163" s="233" t="s">
        <v>1410</v>
      </c>
      <c r="AC163" s="231"/>
      <c r="AD163" s="231"/>
      <c r="AE163" s="231"/>
    </row>
    <row r="164" spans="27:31">
      <c r="AA164" s="232" t="s">
        <v>1355</v>
      </c>
      <c r="AB164" s="233" t="s">
        <v>1356</v>
      </c>
      <c r="AC164" s="231"/>
      <c r="AD164" s="231"/>
      <c r="AE164" s="231"/>
    </row>
    <row r="165" spans="27:31">
      <c r="AA165" s="232" t="s">
        <v>1193</v>
      </c>
      <c r="AB165" s="233" t="s">
        <v>1194</v>
      </c>
      <c r="AC165" s="231"/>
      <c r="AD165" s="231"/>
      <c r="AE165" s="231"/>
    </row>
    <row r="166" spans="27:31">
      <c r="AA166" s="232" t="s">
        <v>135</v>
      </c>
      <c r="AB166" s="233" t="s">
        <v>136</v>
      </c>
      <c r="AC166" s="231"/>
      <c r="AD166" s="231"/>
      <c r="AE166" s="231"/>
    </row>
    <row r="167" spans="27:31">
      <c r="AA167" s="232" t="s">
        <v>1573</v>
      </c>
      <c r="AB167" s="233" t="s">
        <v>1574</v>
      </c>
      <c r="AC167" s="231"/>
      <c r="AD167" s="231"/>
      <c r="AE167" s="231"/>
    </row>
    <row r="168" spans="27:31">
      <c r="AA168" s="232" t="s">
        <v>1384</v>
      </c>
      <c r="AB168" s="233" t="s">
        <v>1385</v>
      </c>
      <c r="AC168" s="231"/>
      <c r="AD168" s="231"/>
      <c r="AE168" s="231"/>
    </row>
    <row r="169" spans="27:31">
      <c r="AA169" s="232" t="s">
        <v>1386</v>
      </c>
      <c r="AB169" s="233" t="s">
        <v>1387</v>
      </c>
      <c r="AC169" s="231"/>
      <c r="AD169" s="231"/>
      <c r="AE169" s="231"/>
    </row>
    <row r="170" spans="27:31">
      <c r="AA170" s="232" t="s">
        <v>820</v>
      </c>
      <c r="AB170" s="233" t="s">
        <v>142</v>
      </c>
      <c r="AC170" s="231"/>
      <c r="AD170" s="231"/>
      <c r="AE170" s="231"/>
    </row>
    <row r="171" spans="27:31">
      <c r="AA171" s="232" t="s">
        <v>1486</v>
      </c>
      <c r="AB171" s="233" t="s">
        <v>1487</v>
      </c>
      <c r="AC171" s="231"/>
      <c r="AD171" s="231"/>
      <c r="AE171" s="231"/>
    </row>
    <row r="172" spans="27:31">
      <c r="AA172" s="232" t="s">
        <v>1243</v>
      </c>
      <c r="AB172" s="233" t="s">
        <v>1244</v>
      </c>
      <c r="AC172" s="231"/>
      <c r="AD172" s="231"/>
      <c r="AE172" s="231"/>
    </row>
    <row r="173" spans="27:31">
      <c r="AA173" s="232" t="s">
        <v>144</v>
      </c>
      <c r="AB173" s="233" t="s">
        <v>145</v>
      </c>
      <c r="AC173" s="231"/>
      <c r="AD173" s="231"/>
      <c r="AE173" s="231"/>
    </row>
    <row r="174" spans="27:31">
      <c r="AA174" s="232" t="s">
        <v>1321</v>
      </c>
      <c r="AB174" s="233" t="s">
        <v>1322</v>
      </c>
      <c r="AC174" s="231"/>
      <c r="AD174" s="231"/>
      <c r="AE174" s="231"/>
    </row>
    <row r="175" spans="27:31">
      <c r="AA175" s="232" t="s">
        <v>1622</v>
      </c>
      <c r="AB175" s="233" t="s">
        <v>1279</v>
      </c>
      <c r="AC175" s="231"/>
      <c r="AD175" s="231"/>
      <c r="AE175" s="231"/>
    </row>
    <row r="176" spans="27:31">
      <c r="AA176" s="232" t="s">
        <v>1195</v>
      </c>
      <c r="AB176" s="233" t="s">
        <v>1196</v>
      </c>
      <c r="AC176" s="231"/>
      <c r="AD176" s="231"/>
      <c r="AE176" s="231"/>
    </row>
    <row r="177" spans="27:31">
      <c r="AA177" s="232" t="s">
        <v>1331</v>
      </c>
      <c r="AB177" s="233" t="s">
        <v>1332</v>
      </c>
      <c r="AC177" s="231"/>
      <c r="AD177" s="231"/>
      <c r="AE177" s="231"/>
    </row>
    <row r="178" spans="27:31">
      <c r="AA178" s="232" t="s">
        <v>1671</v>
      </c>
      <c r="AB178" s="233" t="s">
        <v>1672</v>
      </c>
      <c r="AC178" s="231"/>
      <c r="AD178" s="231"/>
      <c r="AE178" s="231"/>
    </row>
    <row r="179" spans="27:31">
      <c r="AA179" s="232" t="s">
        <v>1525</v>
      </c>
      <c r="AB179" s="233" t="s">
        <v>1526</v>
      </c>
      <c r="AC179" s="231"/>
      <c r="AD179" s="231"/>
      <c r="AE179" s="231"/>
    </row>
    <row r="180" spans="27:31">
      <c r="AA180" s="232" t="s">
        <v>1441</v>
      </c>
      <c r="AB180" s="233" t="s">
        <v>1442</v>
      </c>
      <c r="AC180" s="231"/>
      <c r="AD180" s="231"/>
      <c r="AE180" s="231"/>
    </row>
    <row r="181" spans="27:31">
      <c r="AA181" s="232" t="s">
        <v>2086</v>
      </c>
      <c r="AB181" s="233" t="s">
        <v>2087</v>
      </c>
      <c r="AC181" s="231"/>
      <c r="AD181" s="231"/>
      <c r="AE181" s="231"/>
    </row>
    <row r="182" spans="27:31">
      <c r="AA182" s="232" t="s">
        <v>1297</v>
      </c>
      <c r="AB182" s="233" t="s">
        <v>1298</v>
      </c>
      <c r="AC182" s="231"/>
      <c r="AD182" s="231"/>
      <c r="AE182" s="231"/>
    </row>
    <row r="183" spans="27:31">
      <c r="AA183" s="232" t="s">
        <v>1527</v>
      </c>
      <c r="AB183" s="233" t="s">
        <v>1528</v>
      </c>
      <c r="AC183" s="231"/>
      <c r="AD183" s="231"/>
      <c r="AE183" s="231"/>
    </row>
    <row r="184" spans="27:31">
      <c r="AA184" s="232" t="s">
        <v>1058</v>
      </c>
      <c r="AB184" s="233" t="s">
        <v>1059</v>
      </c>
      <c r="AC184" s="231"/>
      <c r="AD184" s="231"/>
      <c r="AE184" s="231"/>
    </row>
    <row r="185" spans="27:31">
      <c r="AA185" s="232" t="s">
        <v>154</v>
      </c>
      <c r="AB185" s="233" t="s">
        <v>155</v>
      </c>
      <c r="AC185" s="231"/>
      <c r="AD185" s="231"/>
      <c r="AE185" s="231"/>
    </row>
    <row r="186" spans="27:31">
      <c r="AA186" s="232" t="s">
        <v>157</v>
      </c>
      <c r="AB186" s="233" t="s">
        <v>1253</v>
      </c>
      <c r="AC186" s="231"/>
      <c r="AD186" s="231"/>
      <c r="AE186" s="231"/>
    </row>
    <row r="187" spans="27:31">
      <c r="AA187" s="232" t="s">
        <v>1221</v>
      </c>
      <c r="AB187" s="233" t="s">
        <v>1222</v>
      </c>
      <c r="AC187" s="231"/>
      <c r="AD187" s="231"/>
      <c r="AE187" s="231"/>
    </row>
    <row r="188" spans="27:31">
      <c r="AA188" s="232" t="s">
        <v>1431</v>
      </c>
      <c r="AB188" s="233" t="s">
        <v>1432</v>
      </c>
      <c r="AC188" s="231"/>
      <c r="AD188" s="231"/>
      <c r="AE188" s="231"/>
    </row>
    <row r="189" spans="27:31">
      <c r="AA189" s="232" t="s">
        <v>159</v>
      </c>
      <c r="AB189" s="233" t="s">
        <v>510</v>
      </c>
      <c r="AC189" s="231"/>
      <c r="AD189" s="231"/>
      <c r="AE189" s="231"/>
    </row>
    <row r="190" spans="27:31">
      <c r="AA190" s="232" t="s">
        <v>1197</v>
      </c>
      <c r="AB190" s="233" t="s">
        <v>1198</v>
      </c>
      <c r="AC190" s="231"/>
      <c r="AD190" s="231"/>
      <c r="AE190" s="231"/>
    </row>
    <row r="191" spans="27:31">
      <c r="AA191" s="232" t="s">
        <v>1256</v>
      </c>
      <c r="AB191" s="233" t="s">
        <v>1257</v>
      </c>
      <c r="AC191" s="231"/>
      <c r="AD191" s="231"/>
      <c r="AE191" s="231"/>
    </row>
    <row r="192" spans="27:31">
      <c r="AA192" s="232" t="s">
        <v>1804</v>
      </c>
      <c r="AB192" s="233" t="s">
        <v>1805</v>
      </c>
      <c r="AC192" s="231"/>
      <c r="AD192" s="231"/>
      <c r="AE192" s="231"/>
    </row>
    <row r="193" spans="27:31">
      <c r="AA193" s="232" t="s">
        <v>458</v>
      </c>
      <c r="AB193" s="233" t="s">
        <v>164</v>
      </c>
      <c r="AC193" s="231"/>
      <c r="AD193" s="231"/>
      <c r="AE193" s="231"/>
    </row>
    <row r="194" spans="27:31">
      <c r="AA194" s="232" t="s">
        <v>1488</v>
      </c>
      <c r="AB194" s="233" t="s">
        <v>1489</v>
      </c>
      <c r="AC194" s="231"/>
      <c r="AD194" s="231"/>
      <c r="AE194" s="231"/>
    </row>
    <row r="195" spans="27:31">
      <c r="AA195" s="232" t="s">
        <v>1199</v>
      </c>
      <c r="AB195" s="233" t="s">
        <v>1200</v>
      </c>
      <c r="AC195" s="231"/>
      <c r="AD195" s="231"/>
      <c r="AE195" s="231"/>
    </row>
    <row r="196" spans="27:31">
      <c r="AA196" s="232" t="s">
        <v>2127</v>
      </c>
      <c r="AB196" s="233" t="s">
        <v>2128</v>
      </c>
      <c r="AC196" s="231"/>
      <c r="AD196" s="231"/>
      <c r="AE196" s="231"/>
    </row>
    <row r="197" spans="27:31">
      <c r="AA197" s="232" t="s">
        <v>1376</v>
      </c>
      <c r="AB197" s="233" t="s">
        <v>1377</v>
      </c>
      <c r="AC197" s="231"/>
      <c r="AD197" s="231"/>
      <c r="AE197" s="231"/>
    </row>
    <row r="198" spans="27:31">
      <c r="AA198" s="232" t="s">
        <v>1152</v>
      </c>
      <c r="AB198" s="233" t="s">
        <v>1153</v>
      </c>
      <c r="AC198" s="231"/>
      <c r="AD198" s="231"/>
      <c r="AE198" s="231"/>
    </row>
    <row r="199" spans="27:31">
      <c r="AA199" s="232" t="s">
        <v>1529</v>
      </c>
      <c r="AB199" s="233" t="s">
        <v>1530</v>
      </c>
      <c r="AC199" s="231"/>
      <c r="AD199" s="231"/>
      <c r="AE199" s="231"/>
    </row>
    <row r="200" spans="27:31">
      <c r="AA200" s="232" t="s">
        <v>1307</v>
      </c>
      <c r="AB200" s="233" t="s">
        <v>1308</v>
      </c>
      <c r="AC200" s="231"/>
      <c r="AD200" s="231"/>
      <c r="AE200" s="231"/>
    </row>
    <row r="201" spans="27:31">
      <c r="AA201" s="232" t="s">
        <v>741</v>
      </c>
      <c r="AB201" s="233" t="s">
        <v>742</v>
      </c>
      <c r="AC201" s="231"/>
      <c r="AD201" s="231"/>
      <c r="AE201" s="231"/>
    </row>
    <row r="202" spans="27:31">
      <c r="AA202" s="232" t="s">
        <v>511</v>
      </c>
      <c r="AB202" s="233" t="s">
        <v>512</v>
      </c>
      <c r="AC202" s="231"/>
      <c r="AD202" s="231"/>
      <c r="AE202" s="231"/>
    </row>
    <row r="203" spans="27:31">
      <c r="AA203" s="232" t="s">
        <v>513</v>
      </c>
      <c r="AB203" s="233" t="s">
        <v>514</v>
      </c>
      <c r="AC203" s="231"/>
      <c r="AD203" s="231"/>
      <c r="AE203" s="231"/>
    </row>
    <row r="204" spans="27:31">
      <c r="AA204" s="232" t="s">
        <v>1517</v>
      </c>
      <c r="AB204" s="233" t="s">
        <v>1820</v>
      </c>
      <c r="AC204" s="231"/>
      <c r="AD204" s="231"/>
      <c r="AE204" s="231"/>
    </row>
    <row r="205" spans="27:31">
      <c r="AA205" s="232" t="s">
        <v>1295</v>
      </c>
      <c r="AB205" s="233" t="s">
        <v>1296</v>
      </c>
      <c r="AC205" s="231"/>
      <c r="AD205" s="231"/>
      <c r="AE205" s="231"/>
    </row>
    <row r="206" spans="27:31">
      <c r="AA206" s="232" t="s">
        <v>1201</v>
      </c>
      <c r="AB206" s="233" t="s">
        <v>1202</v>
      </c>
      <c r="AC206" s="231"/>
      <c r="AD206" s="231"/>
      <c r="AE206" s="231"/>
    </row>
    <row r="207" spans="27:31">
      <c r="AA207" s="232" t="s">
        <v>174</v>
      </c>
      <c r="AB207" s="233" t="s">
        <v>515</v>
      </c>
      <c r="AC207" s="231"/>
      <c r="AD207" s="231"/>
      <c r="AE207" s="231"/>
    </row>
    <row r="208" spans="27:31">
      <c r="AA208" s="232" t="s">
        <v>1145</v>
      </c>
      <c r="AB208" s="233" t="s">
        <v>1146</v>
      </c>
      <c r="AC208" s="231"/>
      <c r="AD208" s="231"/>
      <c r="AE208" s="231"/>
    </row>
    <row r="209" spans="27:31">
      <c r="AA209" s="232" t="s">
        <v>2131</v>
      </c>
      <c r="AB209" s="233" t="s">
        <v>2132</v>
      </c>
      <c r="AC209" s="231"/>
      <c r="AD209" s="231"/>
      <c r="AE209" s="231"/>
    </row>
    <row r="210" spans="27:31">
      <c r="AA210" s="232" t="s">
        <v>2133</v>
      </c>
      <c r="AB210" s="233" t="s">
        <v>2134</v>
      </c>
      <c r="AC210" s="231"/>
      <c r="AD210" s="231"/>
      <c r="AE210" s="231"/>
    </row>
    <row r="211" spans="27:31">
      <c r="AA211" s="232" t="s">
        <v>1484</v>
      </c>
      <c r="AB211" s="233" t="s">
        <v>1485</v>
      </c>
      <c r="AC211" s="231"/>
      <c r="AD211" s="231"/>
      <c r="AE211" s="231"/>
    </row>
    <row r="212" spans="27:31">
      <c r="AA212" s="232" t="s">
        <v>1775</v>
      </c>
      <c r="AB212" s="233" t="s">
        <v>1776</v>
      </c>
      <c r="AC212" s="231"/>
      <c r="AD212" s="231"/>
      <c r="AE212" s="231"/>
    </row>
    <row r="213" spans="27:31">
      <c r="AA213" s="232" t="s">
        <v>1815</v>
      </c>
      <c r="AB213" s="233" t="s">
        <v>1814</v>
      </c>
      <c r="AC213" s="231"/>
      <c r="AD213" s="231"/>
      <c r="AE213" s="231"/>
    </row>
    <row r="214" spans="27:31">
      <c r="AA214" s="232" t="s">
        <v>1608</v>
      </c>
      <c r="AB214" s="233" t="s">
        <v>1609</v>
      </c>
      <c r="AC214" s="231"/>
      <c r="AD214" s="231"/>
      <c r="AE214" s="231"/>
    </row>
    <row r="215" spans="27:31">
      <c r="AA215" s="232" t="s">
        <v>1876</v>
      </c>
      <c r="AB215" s="233" t="s">
        <v>1877</v>
      </c>
      <c r="AC215" s="231"/>
      <c r="AD215" s="231"/>
      <c r="AE215" s="231"/>
    </row>
    <row r="216" spans="27:31">
      <c r="AA216" s="232" t="s">
        <v>2149</v>
      </c>
      <c r="AB216" s="233" t="s">
        <v>2150</v>
      </c>
      <c r="AC216" s="231"/>
      <c r="AD216" s="231"/>
      <c r="AE216" s="231"/>
    </row>
    <row r="217" spans="27:31">
      <c r="AA217" s="232" t="s">
        <v>1604</v>
      </c>
      <c r="AB217" s="233" t="s">
        <v>1605</v>
      </c>
      <c r="AC217" s="231"/>
      <c r="AD217" s="231"/>
      <c r="AE217" s="231"/>
    </row>
    <row r="218" spans="27:31">
      <c r="AA218" s="232" t="s">
        <v>745</v>
      </c>
      <c r="AB218" s="233" t="s">
        <v>1207</v>
      </c>
      <c r="AC218" s="231"/>
      <c r="AD218" s="231"/>
      <c r="AE218" s="231"/>
    </row>
    <row r="219" spans="27:31">
      <c r="AA219" s="232" t="s">
        <v>446</v>
      </c>
      <c r="AB219" s="233" t="s">
        <v>187</v>
      </c>
      <c r="AC219" s="231"/>
      <c r="AD219" s="231"/>
      <c r="AE219" s="231"/>
    </row>
    <row r="220" spans="27:31">
      <c r="AA220" s="232" t="s">
        <v>1205</v>
      </c>
      <c r="AB220" s="233" t="s">
        <v>1206</v>
      </c>
      <c r="AC220" s="231"/>
      <c r="AD220" s="231"/>
      <c r="AE220" s="231"/>
    </row>
    <row r="221" spans="27:31">
      <c r="AA221" s="232" t="s">
        <v>516</v>
      </c>
      <c r="AB221" s="233" t="s">
        <v>192</v>
      </c>
      <c r="AC221" s="231"/>
      <c r="AD221" s="231"/>
      <c r="AE221" s="231"/>
    </row>
    <row r="222" spans="27:31">
      <c r="AA222" s="232" t="s">
        <v>1718</v>
      </c>
      <c r="AB222" s="233" t="s">
        <v>1717</v>
      </c>
      <c r="AC222" s="231"/>
      <c r="AD222" s="231"/>
      <c r="AE222" s="231"/>
    </row>
    <row r="223" spans="27:31">
      <c r="AA223" s="232" t="s">
        <v>444</v>
      </c>
      <c r="AB223" s="233" t="s">
        <v>25</v>
      </c>
      <c r="AC223" s="231"/>
      <c r="AD223" s="231"/>
      <c r="AE223" s="231"/>
    </row>
    <row r="224" spans="27:31">
      <c r="AA224" s="232" t="s">
        <v>1618</v>
      </c>
      <c r="AB224" s="233" t="s">
        <v>1619</v>
      </c>
      <c r="AC224" s="231"/>
      <c r="AD224" s="231"/>
      <c r="AE224" s="231"/>
    </row>
    <row r="225" spans="27:31">
      <c r="AA225" s="232" t="s">
        <v>517</v>
      </c>
      <c r="AB225" s="233" t="s">
        <v>518</v>
      </c>
      <c r="AC225" s="231"/>
      <c r="AD225" s="231"/>
      <c r="AE225" s="231"/>
    </row>
    <row r="226" spans="27:31">
      <c r="AA226" s="232" t="s">
        <v>519</v>
      </c>
      <c r="AB226" s="233" t="s">
        <v>520</v>
      </c>
    </row>
    <row r="227" spans="27:31">
      <c r="AA227" s="232" t="s">
        <v>521</v>
      </c>
      <c r="AB227" s="233" t="s">
        <v>522</v>
      </c>
    </row>
    <row r="228" spans="27:31">
      <c r="AA228" s="232" t="s">
        <v>1669</v>
      </c>
      <c r="AB228" s="233" t="s">
        <v>1670</v>
      </c>
    </row>
    <row r="229" spans="27:31">
      <c r="AA229" s="232" t="s">
        <v>1333</v>
      </c>
      <c r="AB229" s="233" t="s">
        <v>1334</v>
      </c>
    </row>
    <row r="230" spans="27:31">
      <c r="AA230" s="232" t="s">
        <v>1859</v>
      </c>
      <c r="AB230" s="233" t="s">
        <v>1860</v>
      </c>
    </row>
    <row r="231" spans="27:31">
      <c r="AA231" s="232" t="s">
        <v>523</v>
      </c>
      <c r="AB231" s="233" t="s">
        <v>524</v>
      </c>
    </row>
    <row r="232" spans="27:31">
      <c r="AA232" s="232" t="s">
        <v>525</v>
      </c>
      <c r="AB232" s="233" t="s">
        <v>526</v>
      </c>
    </row>
    <row r="233" spans="27:31">
      <c r="AA233" s="232" t="s">
        <v>801</v>
      </c>
      <c r="AB233" s="233" t="s">
        <v>802</v>
      </c>
    </row>
    <row r="234" spans="27:31">
      <c r="AA234" s="232" t="s">
        <v>1345</v>
      </c>
      <c r="AB234" s="233" t="s">
        <v>1346</v>
      </c>
    </row>
    <row r="235" spans="27:31">
      <c r="AA235" s="232" t="s">
        <v>1301</v>
      </c>
      <c r="AB235" s="233" t="s">
        <v>1302</v>
      </c>
    </row>
    <row r="236" spans="27:31">
      <c r="AA236" s="232" t="s">
        <v>1360</v>
      </c>
      <c r="AB236" s="233" t="s">
        <v>1361</v>
      </c>
    </row>
    <row r="237" spans="27:31">
      <c r="AA237" s="232" t="s">
        <v>527</v>
      </c>
      <c r="AB237" s="233" t="s">
        <v>571</v>
      </c>
    </row>
    <row r="238" spans="27:31">
      <c r="AA238" s="232" t="s">
        <v>1478</v>
      </c>
      <c r="AB238" s="233" t="s">
        <v>1479</v>
      </c>
    </row>
    <row r="239" spans="27:31">
      <c r="AA239" s="232" t="s">
        <v>528</v>
      </c>
      <c r="AB239" s="233" t="s">
        <v>529</v>
      </c>
    </row>
    <row r="240" spans="27:31">
      <c r="AA240" s="232" t="s">
        <v>1559</v>
      </c>
      <c r="AB240" s="233" t="s">
        <v>1560</v>
      </c>
    </row>
    <row r="241" spans="27:28">
      <c r="AA241" s="232" t="s">
        <v>572</v>
      </c>
      <c r="AB241" s="233" t="s">
        <v>530</v>
      </c>
    </row>
    <row r="242" spans="27:28">
      <c r="AA242" s="232" t="s">
        <v>531</v>
      </c>
      <c r="AB242" s="233" t="s">
        <v>532</v>
      </c>
    </row>
    <row r="243" spans="27:28">
      <c r="AA243" s="232" t="s">
        <v>1061</v>
      </c>
      <c r="AB243" s="233" t="s">
        <v>1062</v>
      </c>
    </row>
    <row r="244" spans="27:28">
      <c r="AA244" s="232" t="s">
        <v>533</v>
      </c>
      <c r="AB244" s="233" t="s">
        <v>573</v>
      </c>
    </row>
    <row r="245" spans="27:28">
      <c r="AA245" s="232" t="s">
        <v>1443</v>
      </c>
      <c r="AB245" s="233" t="s">
        <v>1444</v>
      </c>
    </row>
    <row r="246" spans="27:28">
      <c r="AA246" s="232" t="s">
        <v>1208</v>
      </c>
      <c r="AB246" s="233" t="s">
        <v>1209</v>
      </c>
    </row>
    <row r="247" spans="27:28">
      <c r="AA247" s="233" t="s">
        <v>1830</v>
      </c>
      <c r="AB247" s="233" t="s">
        <v>1831</v>
      </c>
    </row>
    <row r="248" spans="27:28">
      <c r="AA248" s="266" t="s">
        <v>2080</v>
      </c>
      <c r="AB248" s="233" t="s">
        <v>2081</v>
      </c>
    </row>
    <row r="249" spans="27:28">
      <c r="AA249" s="232" t="s">
        <v>534</v>
      </c>
      <c r="AB249" s="233" t="s">
        <v>535</v>
      </c>
    </row>
    <row r="250" spans="27:28">
      <c r="AA250" s="232" t="s">
        <v>587</v>
      </c>
      <c r="AB250" s="233" t="s">
        <v>588</v>
      </c>
    </row>
    <row r="251" spans="27:28">
      <c r="AA251" s="232" t="s">
        <v>1427</v>
      </c>
      <c r="AB251" s="233" t="s">
        <v>1428</v>
      </c>
    </row>
    <row r="252" spans="27:28">
      <c r="AA252" s="232" t="s">
        <v>574</v>
      </c>
      <c r="AB252" s="233" t="s">
        <v>575</v>
      </c>
    </row>
    <row r="253" spans="27:28">
      <c r="AA253" s="232" t="s">
        <v>1802</v>
      </c>
      <c r="AB253" s="233" t="s">
        <v>1803</v>
      </c>
    </row>
    <row r="254" spans="27:28">
      <c r="AA254" s="232" t="s">
        <v>536</v>
      </c>
      <c r="AB254" s="233" t="s">
        <v>537</v>
      </c>
    </row>
    <row r="255" spans="27:28">
      <c r="AA255" s="232" t="s">
        <v>2068</v>
      </c>
      <c r="AB255" s="233" t="s">
        <v>2069</v>
      </c>
    </row>
    <row r="256" spans="27:28">
      <c r="AA256" s="232" t="s">
        <v>1210</v>
      </c>
      <c r="AB256" s="233" t="s">
        <v>1211</v>
      </c>
    </row>
    <row r="257" spans="27:28">
      <c r="AA257" s="232" t="s">
        <v>203</v>
      </c>
      <c r="AB257" s="233" t="s">
        <v>26</v>
      </c>
    </row>
    <row r="258" spans="27:28">
      <c r="AA258" s="232" t="s">
        <v>538</v>
      </c>
      <c r="AB258" s="233" t="s">
        <v>539</v>
      </c>
    </row>
    <row r="259" spans="27:28">
      <c r="AA259" s="232" t="s">
        <v>540</v>
      </c>
      <c r="AB259" s="233" t="s">
        <v>576</v>
      </c>
    </row>
    <row r="260" spans="27:28">
      <c r="AA260" s="232" t="s">
        <v>541</v>
      </c>
      <c r="AB260" s="233" t="s">
        <v>577</v>
      </c>
    </row>
    <row r="261" spans="27:28">
      <c r="AA261" s="232" t="s">
        <v>1203</v>
      </c>
      <c r="AB261" s="233" t="s">
        <v>1204</v>
      </c>
    </row>
    <row r="262" spans="27:28">
      <c r="AA262" s="232" t="s">
        <v>542</v>
      </c>
      <c r="AB262" s="232" t="s">
        <v>578</v>
      </c>
    </row>
    <row r="263" spans="27:28">
      <c r="AA263" s="232" t="s">
        <v>1806</v>
      </c>
      <c r="AB263" s="232" t="s">
        <v>1807</v>
      </c>
    </row>
    <row r="264" spans="27:28">
      <c r="AA264" s="232" t="s">
        <v>443</v>
      </c>
      <c r="AB264" s="232" t="s">
        <v>22</v>
      </c>
    </row>
    <row r="265" spans="27:28">
      <c r="AA265" s="232" t="s">
        <v>543</v>
      </c>
      <c r="AB265" s="233" t="s">
        <v>579</v>
      </c>
    </row>
    <row r="266" spans="27:28">
      <c r="AA266" s="232" t="s">
        <v>1819</v>
      </c>
      <c r="AB266" s="233" t="s">
        <v>1818</v>
      </c>
    </row>
    <row r="267" spans="27:28">
      <c r="AA267" s="232" t="s">
        <v>544</v>
      </c>
      <c r="AB267" s="233" t="s">
        <v>545</v>
      </c>
    </row>
    <row r="268" spans="27:28">
      <c r="AA268" s="232" t="s">
        <v>2035</v>
      </c>
      <c r="AB268" s="233" t="s">
        <v>1424</v>
      </c>
    </row>
    <row r="269" spans="27:28">
      <c r="AA269" s="232" t="s">
        <v>1569</v>
      </c>
      <c r="AB269" s="233" t="s">
        <v>1570</v>
      </c>
    </row>
    <row r="270" spans="27:28">
      <c r="AA270" s="232" t="s">
        <v>1399</v>
      </c>
      <c r="AB270" s="233" t="s">
        <v>1400</v>
      </c>
    </row>
    <row r="271" spans="27:28">
      <c r="AA271" s="232" t="s">
        <v>1777</v>
      </c>
      <c r="AB271" s="233" t="s">
        <v>1778</v>
      </c>
    </row>
    <row r="272" spans="27:28">
      <c r="AA272" s="232" t="s">
        <v>211</v>
      </c>
      <c r="AB272" s="233" t="s">
        <v>1217</v>
      </c>
    </row>
    <row r="273" spans="27:28">
      <c r="AA273" s="232" t="s">
        <v>454</v>
      </c>
      <c r="AB273" s="233" t="s">
        <v>301</v>
      </c>
    </row>
    <row r="274" spans="27:28">
      <c r="AA274" s="232" t="s">
        <v>453</v>
      </c>
      <c r="AB274" s="233" t="s">
        <v>260</v>
      </c>
    </row>
    <row r="275" spans="27:28">
      <c r="AA275" s="232" t="s">
        <v>1834</v>
      </c>
      <c r="AB275" s="233" t="s">
        <v>1835</v>
      </c>
    </row>
    <row r="276" spans="27:28">
      <c r="AA276" s="232" t="s">
        <v>1124</v>
      </c>
      <c r="AB276" s="233" t="s">
        <v>1125</v>
      </c>
    </row>
    <row r="277" spans="27:28">
      <c r="AA277" s="232" t="s">
        <v>1311</v>
      </c>
      <c r="AB277" s="233" t="s">
        <v>1312</v>
      </c>
    </row>
    <row r="278" spans="27:28">
      <c r="AA278" s="232" t="s">
        <v>1463</v>
      </c>
      <c r="AB278" s="233" t="s">
        <v>1464</v>
      </c>
    </row>
    <row r="279" spans="27:28">
      <c r="AA279" s="232" t="s">
        <v>546</v>
      </c>
      <c r="AB279" s="233" t="s">
        <v>547</v>
      </c>
    </row>
    <row r="280" spans="27:28">
      <c r="AA280" s="232" t="s">
        <v>1588</v>
      </c>
      <c r="AB280" s="233" t="s">
        <v>1589</v>
      </c>
    </row>
    <row r="281" spans="27:28">
      <c r="AA281" s="232" t="s">
        <v>2036</v>
      </c>
      <c r="AB281" s="233" t="s">
        <v>2037</v>
      </c>
    </row>
    <row r="282" spans="27:28">
      <c r="AA282" s="232" t="s">
        <v>1159</v>
      </c>
      <c r="AB282" s="233" t="s">
        <v>1158</v>
      </c>
    </row>
    <row r="283" spans="27:28">
      <c r="AA283" s="232" t="s">
        <v>1575</v>
      </c>
      <c r="AB283" s="233" t="s">
        <v>1576</v>
      </c>
    </row>
    <row r="284" spans="27:28">
      <c r="AA284" s="232" t="s">
        <v>548</v>
      </c>
      <c r="AB284" s="233" t="s">
        <v>549</v>
      </c>
    </row>
    <row r="285" spans="27:28">
      <c r="AA285" s="232" t="s">
        <v>442</v>
      </c>
      <c r="AB285" s="233" t="s">
        <v>294</v>
      </c>
    </row>
    <row r="286" spans="27:28">
      <c r="AA286" s="232" t="s">
        <v>441</v>
      </c>
      <c r="AB286" s="233" t="s">
        <v>27</v>
      </c>
    </row>
    <row r="287" spans="27:28">
      <c r="AA287" s="232" t="s">
        <v>550</v>
      </c>
      <c r="AB287" s="233" t="s">
        <v>551</v>
      </c>
    </row>
    <row r="288" spans="27:28">
      <c r="AA288" s="232" t="s">
        <v>1212</v>
      </c>
      <c r="AB288" s="233" t="s">
        <v>1213</v>
      </c>
    </row>
    <row r="289" spans="27:28">
      <c r="AA289" s="232" t="s">
        <v>1411</v>
      </c>
      <c r="AB289" s="233" t="s">
        <v>1412</v>
      </c>
    </row>
    <row r="290" spans="27:28">
      <c r="AA290" s="232" t="s">
        <v>1245</v>
      </c>
      <c r="AB290" s="233" t="s">
        <v>1248</v>
      </c>
    </row>
    <row r="291" spans="27:28">
      <c r="AA291" s="232" t="s">
        <v>1628</v>
      </c>
      <c r="AB291" s="233" t="s">
        <v>1629</v>
      </c>
    </row>
    <row r="292" spans="27:28">
      <c r="AA292" s="232" t="s">
        <v>1571</v>
      </c>
      <c r="AB292" s="233" t="s">
        <v>1572</v>
      </c>
    </row>
    <row r="293" spans="27:28">
      <c r="AA293" s="232" t="s">
        <v>1394</v>
      </c>
      <c r="AB293" s="233" t="s">
        <v>1395</v>
      </c>
    </row>
    <row r="294" spans="27:28">
      <c r="AA294" s="232" t="s">
        <v>1374</v>
      </c>
      <c r="AB294" s="233" t="s">
        <v>1375</v>
      </c>
    </row>
    <row r="295" spans="27:28">
      <c r="AA295" s="232" t="s">
        <v>1620</v>
      </c>
      <c r="AB295" s="233" t="s">
        <v>1621</v>
      </c>
    </row>
    <row r="296" spans="27:28">
      <c r="AA296" s="232" t="s">
        <v>552</v>
      </c>
      <c r="AB296" s="233" t="s">
        <v>371</v>
      </c>
    </row>
    <row r="297" spans="27:28">
      <c r="AA297" s="232" t="s">
        <v>1800</v>
      </c>
      <c r="AB297" s="233" t="s">
        <v>1801</v>
      </c>
    </row>
    <row r="298" spans="27:28">
      <c r="AA298" s="232" t="s">
        <v>1260</v>
      </c>
      <c r="AB298" s="233" t="s">
        <v>1261</v>
      </c>
    </row>
    <row r="299" spans="27:28">
      <c r="AA299" s="232" t="s">
        <v>1490</v>
      </c>
      <c r="AB299" s="233" t="s">
        <v>1491</v>
      </c>
    </row>
    <row r="300" spans="27:28">
      <c r="AA300" s="232" t="s">
        <v>556</v>
      </c>
      <c r="AB300" s="233" t="s">
        <v>372</v>
      </c>
    </row>
    <row r="301" spans="27:28">
      <c r="AA301" s="232" t="s">
        <v>1832</v>
      </c>
      <c r="AB301" s="233" t="s">
        <v>1833</v>
      </c>
    </row>
    <row r="302" spans="27:28">
      <c r="AA302" s="232" t="s">
        <v>1862</v>
      </c>
      <c r="AB302" s="233" t="s">
        <v>1863</v>
      </c>
    </row>
    <row r="303" spans="27:28">
      <c r="AA303" s="232" t="s">
        <v>553</v>
      </c>
      <c r="AB303" s="233" t="s">
        <v>580</v>
      </c>
    </row>
    <row r="304" spans="27:28">
      <c r="AA304" s="232" t="s">
        <v>1779</v>
      </c>
      <c r="AB304" s="233" t="s">
        <v>1780</v>
      </c>
    </row>
    <row r="305" spans="27:28">
      <c r="AA305" s="232" t="s">
        <v>1578</v>
      </c>
      <c r="AB305" s="233" t="s">
        <v>1579</v>
      </c>
    </row>
    <row r="306" spans="27:28">
      <c r="AA306" s="232" t="s">
        <v>455</v>
      </c>
      <c r="AB306" s="233" t="s">
        <v>290</v>
      </c>
    </row>
    <row r="307" spans="27:28">
      <c r="AA307" s="232" t="s">
        <v>1214</v>
      </c>
      <c r="AB307" s="233" t="s">
        <v>1215</v>
      </c>
    </row>
    <row r="308" spans="27:28">
      <c r="AA308" s="232" t="s">
        <v>554</v>
      </c>
      <c r="AB308" s="233" t="s">
        <v>555</v>
      </c>
    </row>
    <row r="309" spans="27:28">
      <c r="AA309" s="232" t="s">
        <v>1246</v>
      </c>
      <c r="AB309" s="233" t="s">
        <v>1247</v>
      </c>
    </row>
    <row r="310" spans="27:28">
      <c r="AA310" s="232" t="s">
        <v>554</v>
      </c>
      <c r="AB310" s="233" t="s">
        <v>555</v>
      </c>
    </row>
    <row r="311" spans="27:28">
      <c r="AA311" s="232" t="s">
        <v>1246</v>
      </c>
      <c r="AB311" s="233" t="s">
        <v>1247</v>
      </c>
    </row>
    <row r="312" spans="27:28">
      <c r="AA312" s="232" t="s">
        <v>1592</v>
      </c>
      <c r="AB312" s="233" t="s">
        <v>1593</v>
      </c>
    </row>
    <row r="313" spans="27:28">
      <c r="AA313" s="232" t="s">
        <v>1380</v>
      </c>
      <c r="AB313" s="233" t="s">
        <v>1381</v>
      </c>
    </row>
  </sheetData>
  <sortState ref="AA2:AB150">
    <sortCondition ref="AA1"/>
  </sortState>
  <pageMargins left="0.70866141732283472" right="0.70866141732283472" top="0.74803149606299213" bottom="0.74803149606299213" header="0.31496062992125984" footer="0.31496062992125984"/>
  <pageSetup paperSize="9" scale="1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9"/>
  <sheetViews>
    <sheetView topLeftCell="A67" workbookViewId="0">
      <selection activeCell="D88" sqref="D88"/>
    </sheetView>
  </sheetViews>
  <sheetFormatPr defaultColWidth="9.109375" defaultRowHeight="14.4"/>
  <cols>
    <col min="1" max="1" width="34.109375" style="231" bestFit="1" customWidth="1"/>
    <col min="2" max="2" width="59.44140625" style="231" bestFit="1" customWidth="1"/>
    <col min="3" max="16384" width="9.109375" style="231"/>
  </cols>
  <sheetData>
    <row r="1" spans="1:2">
      <c r="A1" s="231" t="s">
        <v>2004</v>
      </c>
      <c r="B1" s="55" t="s">
        <v>1888</v>
      </c>
    </row>
    <row r="2" spans="1:2">
      <c r="A2" s="55"/>
      <c r="B2" s="55" t="s">
        <v>594</v>
      </c>
    </row>
    <row r="3" spans="1:2">
      <c r="A3" s="55"/>
      <c r="B3" s="66"/>
    </row>
    <row r="4" spans="1:2">
      <c r="A4" s="231" t="s">
        <v>1909</v>
      </c>
      <c r="B4" s="55" t="s">
        <v>1910</v>
      </c>
    </row>
    <row r="5" spans="1:2">
      <c r="B5" s="55" t="s">
        <v>1911</v>
      </c>
    </row>
    <row r="6" spans="1:2">
      <c r="B6" s="55" t="s">
        <v>1912</v>
      </c>
    </row>
    <row r="7" spans="1:2">
      <c r="B7" s="55" t="s">
        <v>1913</v>
      </c>
    </row>
    <row r="9" spans="1:2">
      <c r="A9" s="231" t="s">
        <v>383</v>
      </c>
      <c r="B9" s="55" t="s">
        <v>36</v>
      </c>
    </row>
    <row r="10" spans="1:2">
      <c r="B10" s="55" t="s">
        <v>35</v>
      </c>
    </row>
    <row r="11" spans="1:2">
      <c r="B11" s="55" t="s">
        <v>39</v>
      </c>
    </row>
    <row r="12" spans="1:2">
      <c r="B12" s="55" t="s">
        <v>34</v>
      </c>
    </row>
    <row r="15" spans="1:2">
      <c r="A15" s="231" t="s">
        <v>1914</v>
      </c>
      <c r="B15" s="55" t="s">
        <v>1915</v>
      </c>
    </row>
    <row r="16" spans="1:2">
      <c r="B16" s="55" t="s">
        <v>1916</v>
      </c>
    </row>
    <row r="17" spans="1:2">
      <c r="B17" s="55"/>
    </row>
    <row r="19" spans="1:2">
      <c r="A19" s="231" t="s">
        <v>1917</v>
      </c>
      <c r="B19" s="55" t="s">
        <v>1918</v>
      </c>
    </row>
    <row r="20" spans="1:2">
      <c r="B20" s="55" t="s">
        <v>1919</v>
      </c>
    </row>
    <row r="21" spans="1:2">
      <c r="B21" s="55" t="s">
        <v>1920</v>
      </c>
    </row>
    <row r="23" spans="1:2">
      <c r="A23" s="231" t="s">
        <v>1921</v>
      </c>
      <c r="B23" s="55" t="s">
        <v>1922</v>
      </c>
    </row>
    <row r="24" spans="1:2">
      <c r="B24" s="55" t="s">
        <v>1923</v>
      </c>
    </row>
    <row r="25" spans="1:2">
      <c r="B25" s="55" t="s">
        <v>1924</v>
      </c>
    </row>
    <row r="26" spans="1:2">
      <c r="B26" s="55" t="s">
        <v>1925</v>
      </c>
    </row>
    <row r="28" spans="1:2">
      <c r="A28" s="202" t="s">
        <v>1926</v>
      </c>
      <c r="B28" s="55" t="s">
        <v>1927</v>
      </c>
    </row>
    <row r="29" spans="1:2">
      <c r="B29" s="55" t="s">
        <v>1928</v>
      </c>
    </row>
    <row r="30" spans="1:2">
      <c r="B30" s="55" t="s">
        <v>1929</v>
      </c>
    </row>
    <row r="31" spans="1:2">
      <c r="B31" s="55" t="s">
        <v>1930</v>
      </c>
    </row>
    <row r="33" spans="1:2">
      <c r="A33" s="231" t="s">
        <v>1931</v>
      </c>
      <c r="B33" s="231" t="s">
        <v>1932</v>
      </c>
    </row>
    <row r="34" spans="1:2">
      <c r="B34" s="231" t="s">
        <v>1933</v>
      </c>
    </row>
    <row r="35" spans="1:2">
      <c r="B35" s="231" t="s">
        <v>594</v>
      </c>
    </row>
    <row r="37" spans="1:2">
      <c r="A37" s="231" t="s">
        <v>1934</v>
      </c>
      <c r="B37" s="231" t="s">
        <v>1935</v>
      </c>
    </row>
    <row r="38" spans="1:2">
      <c r="B38" s="231" t="s">
        <v>1936</v>
      </c>
    </row>
    <row r="40" spans="1:2">
      <c r="A40" s="231" t="s">
        <v>1937</v>
      </c>
      <c r="B40" s="231" t="s">
        <v>1938</v>
      </c>
    </row>
    <row r="41" spans="1:2">
      <c r="B41" s="231" t="s">
        <v>1939</v>
      </c>
    </row>
    <row r="42" spans="1:2">
      <c r="B42" s="231" t="s">
        <v>1940</v>
      </c>
    </row>
    <row r="43" spans="1:2">
      <c r="B43" s="231" t="s">
        <v>1941</v>
      </c>
    </row>
    <row r="44" spans="1:2">
      <c r="B44" s="231" t="s">
        <v>1942</v>
      </c>
    </row>
    <row r="45" spans="1:2">
      <c r="B45" s="231" t="s">
        <v>1943</v>
      </c>
    </row>
    <row r="46" spans="1:2">
      <c r="B46" s="231" t="s">
        <v>1944</v>
      </c>
    </row>
    <row r="47" spans="1:2">
      <c r="B47" s="231" t="s">
        <v>1945</v>
      </c>
    </row>
    <row r="48" spans="1:2">
      <c r="B48" s="231" t="s">
        <v>1946</v>
      </c>
    </row>
    <row r="50" spans="1:2">
      <c r="A50" s="231" t="s">
        <v>1947</v>
      </c>
      <c r="B50" s="55" t="s">
        <v>1908</v>
      </c>
    </row>
    <row r="51" spans="1:2">
      <c r="B51" s="55" t="s">
        <v>594</v>
      </c>
    </row>
    <row r="53" spans="1:2">
      <c r="A53" s="231" t="s">
        <v>1948</v>
      </c>
      <c r="B53" s="231" t="s">
        <v>1949</v>
      </c>
    </row>
    <row r="54" spans="1:2">
      <c r="B54" s="231" t="s">
        <v>1950</v>
      </c>
    </row>
    <row r="55" spans="1:2">
      <c r="B55" s="231" t="s">
        <v>1951</v>
      </c>
    </row>
    <row r="56" spans="1:2">
      <c r="B56" s="231" t="s">
        <v>1952</v>
      </c>
    </row>
    <row r="57" spans="1:2">
      <c r="B57" s="231" t="s">
        <v>1953</v>
      </c>
    </row>
    <row r="59" spans="1:2">
      <c r="A59" s="231" t="s">
        <v>1954</v>
      </c>
      <c r="B59" s="231" t="s">
        <v>1955</v>
      </c>
    </row>
    <row r="60" spans="1:2">
      <c r="B60" s="231" t="s">
        <v>1956</v>
      </c>
    </row>
    <row r="61" spans="1:2">
      <c r="B61" s="231" t="s">
        <v>1957</v>
      </c>
    </row>
    <row r="62" spans="1:2">
      <c r="B62" s="231" t="s">
        <v>1958</v>
      </c>
    </row>
    <row r="63" spans="1:2">
      <c r="B63" s="231" t="s">
        <v>1959</v>
      </c>
    </row>
    <row r="64" spans="1:2">
      <c r="B64" s="231" t="s">
        <v>1960</v>
      </c>
    </row>
    <row r="65" spans="2:2">
      <c r="B65" s="231" t="s">
        <v>1961</v>
      </c>
    </row>
    <row r="66" spans="2:2">
      <c r="B66" s="231" t="s">
        <v>1962</v>
      </c>
    </row>
    <row r="67" spans="2:2">
      <c r="B67" s="257" t="s">
        <v>1963</v>
      </c>
    </row>
    <row r="68" spans="2:2">
      <c r="B68" s="257" t="s">
        <v>1964</v>
      </c>
    </row>
    <row r="69" spans="2:2">
      <c r="B69" s="257" t="s">
        <v>1965</v>
      </c>
    </row>
    <row r="70" spans="2:2">
      <c r="B70" s="257" t="s">
        <v>1966</v>
      </c>
    </row>
    <row r="71" spans="2:2">
      <c r="B71" s="258" t="s">
        <v>1967</v>
      </c>
    </row>
    <row r="72" spans="2:2">
      <c r="B72" s="258" t="s">
        <v>1968</v>
      </c>
    </row>
    <row r="73" spans="2:2">
      <c r="B73" s="258" t="s">
        <v>1969</v>
      </c>
    </row>
    <row r="74" spans="2:2">
      <c r="B74" s="258" t="s">
        <v>1970</v>
      </c>
    </row>
    <row r="75" spans="2:2">
      <c r="B75" s="258" t="s">
        <v>1971</v>
      </c>
    </row>
    <row r="76" spans="2:2">
      <c r="B76" s="258" t="s">
        <v>1972</v>
      </c>
    </row>
    <row r="77" spans="2:2">
      <c r="B77" s="258" t="s">
        <v>1973</v>
      </c>
    </row>
    <row r="78" spans="2:2">
      <c r="B78" s="257" t="s">
        <v>1974</v>
      </c>
    </row>
    <row r="79" spans="2:2">
      <c r="B79" s="257" t="s">
        <v>1975</v>
      </c>
    </row>
    <row r="80" spans="2:2">
      <c r="B80" s="257" t="s">
        <v>1976</v>
      </c>
    </row>
    <row r="81" spans="2:2">
      <c r="B81" s="257" t="s">
        <v>1977</v>
      </c>
    </row>
    <row r="82" spans="2:2">
      <c r="B82" s="257" t="s">
        <v>1978</v>
      </c>
    </row>
    <row r="83" spans="2:2">
      <c r="B83" s="257" t="s">
        <v>1979</v>
      </c>
    </row>
    <row r="84" spans="2:2">
      <c r="B84" s="257" t="s">
        <v>1980</v>
      </c>
    </row>
    <row r="85" spans="2:2">
      <c r="B85" s="254" t="s">
        <v>2114</v>
      </c>
    </row>
    <row r="86" spans="2:2">
      <c r="B86" s="257" t="s">
        <v>1981</v>
      </c>
    </row>
    <row r="87" spans="2:2">
      <c r="B87" s="257" t="s">
        <v>1982</v>
      </c>
    </row>
    <row r="88" spans="2:2">
      <c r="B88" s="257" t="s">
        <v>1983</v>
      </c>
    </row>
    <row r="89" spans="2:2">
      <c r="B89" s="257" t="s">
        <v>1984</v>
      </c>
    </row>
    <row r="90" spans="2:2">
      <c r="B90" s="257" t="s">
        <v>1985</v>
      </c>
    </row>
    <row r="91" spans="2:2">
      <c r="B91" s="257" t="s">
        <v>1986</v>
      </c>
    </row>
    <row r="92" spans="2:2">
      <c r="B92" s="257" t="s">
        <v>1987</v>
      </c>
    </row>
    <row r="93" spans="2:2">
      <c r="B93" s="257" t="s">
        <v>1988</v>
      </c>
    </row>
    <row r="94" spans="2:2">
      <c r="B94" s="257" t="s">
        <v>1989</v>
      </c>
    </row>
    <row r="95" spans="2:2">
      <c r="B95" s="259" t="s">
        <v>1990</v>
      </c>
    </row>
    <row r="96" spans="2:2">
      <c r="B96" s="257" t="s">
        <v>1991</v>
      </c>
    </row>
    <row r="97" spans="1:2">
      <c r="B97" s="257" t="s">
        <v>1992</v>
      </c>
    </row>
    <row r="98" spans="1:2">
      <c r="B98" s="257" t="s">
        <v>1993</v>
      </c>
    </row>
    <row r="99" spans="1:2">
      <c r="B99" s="257" t="s">
        <v>1994</v>
      </c>
    </row>
    <row r="100" spans="1:2">
      <c r="B100" s="257" t="s">
        <v>1995</v>
      </c>
    </row>
    <row r="101" spans="1:2">
      <c r="B101" s="257" t="s">
        <v>1996</v>
      </c>
    </row>
    <row r="102" spans="1:2">
      <c r="B102" s="257" t="s">
        <v>1997</v>
      </c>
    </row>
    <row r="103" spans="1:2">
      <c r="B103" s="257" t="s">
        <v>1998</v>
      </c>
    </row>
    <row r="104" spans="1:2">
      <c r="B104" s="257" t="s">
        <v>1999</v>
      </c>
    </row>
    <row r="105" spans="1:2">
      <c r="B105" s="257" t="s">
        <v>2000</v>
      </c>
    </row>
    <row r="106" spans="1:2">
      <c r="B106" s="257" t="s">
        <v>2001</v>
      </c>
    </row>
    <row r="107" spans="1:2">
      <c r="B107" s="257" t="s">
        <v>2002</v>
      </c>
    </row>
    <row r="108" spans="1:2">
      <c r="B108" s="257" t="s">
        <v>2003</v>
      </c>
    </row>
    <row r="109" spans="1:2">
      <c r="A109" s="231" t="s">
        <v>8</v>
      </c>
    </row>
    <row r="110" spans="1:2">
      <c r="B110" s="254" t="s">
        <v>1889</v>
      </c>
    </row>
    <row r="111" spans="1:2">
      <c r="B111" s="254" t="s">
        <v>1891</v>
      </c>
    </row>
    <row r="112" spans="1:2">
      <c r="B112" s="254" t="s">
        <v>1892</v>
      </c>
    </row>
    <row r="113" spans="1:2">
      <c r="B113" s="254" t="s">
        <v>1893</v>
      </c>
    </row>
    <row r="114" spans="1:2">
      <c r="B114" s="254" t="s">
        <v>1894</v>
      </c>
    </row>
    <row r="115" spans="1:2">
      <c r="B115" s="254" t="s">
        <v>1895</v>
      </c>
    </row>
    <row r="116" spans="1:2">
      <c r="B116" s="254" t="s">
        <v>1896</v>
      </c>
    </row>
    <row r="117" spans="1:2">
      <c r="B117" s="254" t="s">
        <v>1897</v>
      </c>
    </row>
    <row r="118" spans="1:2">
      <c r="B118" s="254" t="s">
        <v>1898</v>
      </c>
    </row>
    <row r="119" spans="1:2">
      <c r="B119" s="254" t="s">
        <v>1899</v>
      </c>
    </row>
    <row r="120" spans="1:2">
      <c r="B120" s="254" t="s">
        <v>1900</v>
      </c>
    </row>
    <row r="121" spans="1:2">
      <c r="B121" s="254" t="s">
        <v>1901</v>
      </c>
    </row>
    <row r="122" spans="1:2">
      <c r="B122" s="254" t="s">
        <v>1902</v>
      </c>
    </row>
    <row r="123" spans="1:2">
      <c r="B123" s="254" t="s">
        <v>1903</v>
      </c>
    </row>
    <row r="124" spans="1:2">
      <c r="B124" s="254" t="s">
        <v>1904</v>
      </c>
    </row>
    <row r="125" spans="1:2">
      <c r="B125" s="254" t="s">
        <v>1905</v>
      </c>
    </row>
    <row r="126" spans="1:2">
      <c r="A126" s="231" t="s">
        <v>2007</v>
      </c>
    </row>
    <row r="127" spans="1:2">
      <c r="B127" s="254" t="s">
        <v>1890</v>
      </c>
    </row>
    <row r="128" spans="1:2">
      <c r="B128" s="254" t="s">
        <v>2005</v>
      </c>
    </row>
    <row r="129" spans="2:2">
      <c r="B129" s="261" t="s">
        <v>2006</v>
      </c>
    </row>
  </sheetData>
  <dataValidations count="1">
    <dataValidation type="list" allowBlank="1" showInputMessage="1" showErrorMessage="1" sqref="A59">
      <formula1>$B$59:$B$64</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09375" defaultRowHeight="13.2"/>
  <cols>
    <col min="1" max="1" width="30.109375" style="55" customWidth="1"/>
    <col min="2" max="2" width="23.44140625" style="55" customWidth="1"/>
    <col min="3" max="3" width="18.88671875" style="55" customWidth="1"/>
    <col min="4" max="4" width="32.6640625"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2" width="14.6640625" style="55" customWidth="1"/>
    <col min="13" max="13" width="37.5546875" style="55" bestFit="1" customWidth="1"/>
    <col min="14" max="18" width="14.6640625" style="55" customWidth="1"/>
    <col min="19" max="68" width="19.6640625" style="55" customWidth="1"/>
    <col min="69" max="16384" width="9.109375" style="55"/>
  </cols>
  <sheetData>
    <row r="1" spans="1:71" ht="26.4">
      <c r="A1" s="5" t="s">
        <v>0</v>
      </c>
      <c r="B1" s="5" t="s">
        <v>1</v>
      </c>
      <c r="C1" s="5" t="s">
        <v>2</v>
      </c>
      <c r="D1" s="5" t="s">
        <v>8</v>
      </c>
      <c r="E1" s="5" t="s">
        <v>3</v>
      </c>
      <c r="F1" s="5" t="s">
        <v>4</v>
      </c>
      <c r="G1" s="5" t="s">
        <v>5</v>
      </c>
      <c r="H1" s="5" t="s">
        <v>6</v>
      </c>
      <c r="I1" s="5" t="s">
        <v>7</v>
      </c>
      <c r="J1" s="5" t="s">
        <v>435</v>
      </c>
      <c r="K1" s="5" t="s">
        <v>592</v>
      </c>
      <c r="L1" s="5" t="s">
        <v>1737</v>
      </c>
      <c r="M1" s="5" t="s">
        <v>1768</v>
      </c>
    </row>
    <row r="2" spans="1:71">
      <c r="A2" s="190"/>
      <c r="B2" s="1"/>
      <c r="C2" s="1"/>
      <c r="D2" s="3"/>
      <c r="E2" s="116"/>
      <c r="F2" s="2"/>
      <c r="G2" s="1"/>
      <c r="H2" s="3"/>
      <c r="I2" s="7"/>
      <c r="J2" s="164" t="e">
        <f>IF(C2="-","",VLOOKUP(C2,StarCAM_Issuers_Table,2,0))</f>
        <v>#N/A</v>
      </c>
      <c r="K2" s="87" t="e">
        <f>IF(D2="-","",VLOOKUP(D2,Market_Maker_Table,2,0))</f>
        <v>#N/A</v>
      </c>
      <c r="L2" s="1"/>
      <c r="M2" s="222" t="e">
        <f>IF(L2="-","",VLOOKUP(L2,EUSIPA_Table,2,0))</f>
        <v>#N/A</v>
      </c>
    </row>
    <row r="3" spans="1:71">
      <c r="A3" s="182"/>
      <c r="B3" s="88"/>
      <c r="C3" s="88"/>
      <c r="D3" s="88"/>
      <c r="E3" s="89"/>
      <c r="F3" s="90"/>
      <c r="G3" s="91"/>
      <c r="H3" s="92"/>
      <c r="I3" s="91"/>
      <c r="J3" s="93"/>
      <c r="K3" s="74"/>
    </row>
    <row r="4" spans="1:71" s="183" customFormat="1" ht="13.8" thickBot="1">
      <c r="A4" s="6" t="s">
        <v>1060</v>
      </c>
      <c r="B4" s="217"/>
      <c r="C4" s="217"/>
      <c r="D4" s="217"/>
      <c r="E4" s="217"/>
      <c r="F4" s="217"/>
      <c r="G4" s="217"/>
      <c r="H4" s="217"/>
      <c r="I4" s="217"/>
      <c r="J4" s="217"/>
      <c r="K4" s="217"/>
      <c r="S4" s="63"/>
      <c r="T4" s="215"/>
      <c r="U4" s="215"/>
      <c r="V4" s="63"/>
    </row>
    <row r="5" spans="1:71" ht="78" customHeight="1">
      <c r="A5" s="271" t="s">
        <v>1157</v>
      </c>
      <c r="B5" s="271"/>
      <c r="C5" s="271"/>
      <c r="D5" s="93"/>
      <c r="E5" s="93"/>
      <c r="F5" s="93"/>
      <c r="G5" s="93"/>
      <c r="H5" s="93"/>
      <c r="I5" s="93"/>
      <c r="J5" s="93"/>
      <c r="K5" s="216"/>
      <c r="L5" s="216"/>
      <c r="M5" s="216"/>
      <c r="N5" s="216"/>
      <c r="O5" s="216"/>
      <c r="P5" s="216"/>
      <c r="Q5" s="216"/>
      <c r="R5" s="216"/>
      <c r="S5" s="216"/>
      <c r="T5" s="216"/>
      <c r="V5" s="272" t="s">
        <v>995</v>
      </c>
      <c r="W5" s="273"/>
      <c r="X5" s="273"/>
      <c r="Y5" s="273"/>
      <c r="Z5" s="273"/>
      <c r="AA5" s="272" t="s">
        <v>1049</v>
      </c>
      <c r="AB5" s="273"/>
      <c r="AC5" s="273"/>
      <c r="AD5" s="273"/>
      <c r="AE5" s="273"/>
      <c r="AF5" s="272" t="s">
        <v>1050</v>
      </c>
      <c r="AG5" s="273"/>
      <c r="AH5" s="273"/>
      <c r="AI5" s="273"/>
      <c r="AJ5" s="273"/>
      <c r="AK5" s="272" t="s">
        <v>1051</v>
      </c>
      <c r="AL5" s="273"/>
      <c r="AM5" s="273"/>
      <c r="AN5" s="273"/>
      <c r="AO5" s="273"/>
      <c r="AP5" s="272" t="s">
        <v>1052</v>
      </c>
      <c r="AQ5" s="273"/>
      <c r="AR5" s="273"/>
      <c r="AS5" s="273"/>
      <c r="AT5" s="273"/>
      <c r="AU5" s="272" t="s">
        <v>1053</v>
      </c>
      <c r="AV5" s="273"/>
      <c r="AW5" s="273"/>
      <c r="AX5" s="273"/>
      <c r="AY5" s="273"/>
      <c r="AZ5" s="272" t="s">
        <v>1054</v>
      </c>
      <c r="BA5" s="273"/>
      <c r="BB5" s="273"/>
      <c r="BC5" s="273"/>
      <c r="BD5" s="273"/>
      <c r="BE5" s="272" t="s">
        <v>1055</v>
      </c>
      <c r="BF5" s="273"/>
      <c r="BG5" s="273"/>
      <c r="BH5" s="273"/>
      <c r="BI5" s="273"/>
      <c r="BJ5" s="272" t="s">
        <v>1056</v>
      </c>
      <c r="BK5" s="273"/>
      <c r="BL5" s="273"/>
      <c r="BM5" s="273"/>
      <c r="BN5" s="273"/>
      <c r="BO5" s="272" t="s">
        <v>1057</v>
      </c>
      <c r="BP5" s="273"/>
      <c r="BQ5" s="273"/>
      <c r="BR5" s="273"/>
      <c r="BS5" s="273"/>
    </row>
    <row r="6" spans="1:71" ht="79.2">
      <c r="A6" s="5" t="s">
        <v>9</v>
      </c>
      <c r="B6" s="5" t="s">
        <v>1734</v>
      </c>
      <c r="C6" s="5" t="s">
        <v>10</v>
      </c>
      <c r="D6" s="5" t="s">
        <v>11</v>
      </c>
      <c r="E6" s="5" t="s">
        <v>2019</v>
      </c>
      <c r="F6" s="5" t="s">
        <v>2020</v>
      </c>
      <c r="G6" s="5" t="s">
        <v>829</v>
      </c>
      <c r="H6" s="5" t="s">
        <v>13</v>
      </c>
      <c r="I6" s="5" t="s">
        <v>14</v>
      </c>
      <c r="J6" s="5" t="s">
        <v>558</v>
      </c>
      <c r="K6" s="5" t="s">
        <v>559</v>
      </c>
      <c r="L6" s="5" t="s">
        <v>838</v>
      </c>
      <c r="M6" s="5" t="s">
        <v>17</v>
      </c>
      <c r="N6" s="5" t="s">
        <v>847</v>
      </c>
      <c r="O6" s="5" t="s">
        <v>835</v>
      </c>
      <c r="P6" s="5" t="s">
        <v>836</v>
      </c>
      <c r="Q6" s="5" t="s">
        <v>16</v>
      </c>
      <c r="R6" s="5" t="s">
        <v>841</v>
      </c>
      <c r="S6" s="5" t="s">
        <v>842</v>
      </c>
      <c r="T6" s="5" t="s">
        <v>616</v>
      </c>
      <c r="U6" s="5" t="s">
        <v>843</v>
      </c>
      <c r="V6" s="197" t="s">
        <v>844</v>
      </c>
      <c r="W6" s="198" t="s">
        <v>845</v>
      </c>
      <c r="X6" s="198" t="s">
        <v>232</v>
      </c>
      <c r="Y6" s="198" t="s">
        <v>846</v>
      </c>
      <c r="Z6" s="198" t="s">
        <v>234</v>
      </c>
      <c r="AA6" s="197" t="s">
        <v>844</v>
      </c>
      <c r="AB6" s="198" t="s">
        <v>845</v>
      </c>
      <c r="AC6" s="198" t="s">
        <v>232</v>
      </c>
      <c r="AD6" s="198" t="s">
        <v>846</v>
      </c>
      <c r="AE6" s="198" t="s">
        <v>234</v>
      </c>
      <c r="AF6" s="197" t="s">
        <v>844</v>
      </c>
      <c r="AG6" s="198" t="s">
        <v>845</v>
      </c>
      <c r="AH6" s="198" t="s">
        <v>232</v>
      </c>
      <c r="AI6" s="198" t="s">
        <v>846</v>
      </c>
      <c r="AJ6" s="198" t="s">
        <v>234</v>
      </c>
      <c r="AK6" s="197" t="s">
        <v>844</v>
      </c>
      <c r="AL6" s="198" t="s">
        <v>845</v>
      </c>
      <c r="AM6" s="198" t="s">
        <v>232</v>
      </c>
      <c r="AN6" s="198" t="s">
        <v>846</v>
      </c>
      <c r="AO6" s="198" t="s">
        <v>234</v>
      </c>
      <c r="AP6" s="197" t="s">
        <v>844</v>
      </c>
      <c r="AQ6" s="198" t="s">
        <v>845</v>
      </c>
      <c r="AR6" s="198" t="s">
        <v>232</v>
      </c>
      <c r="AS6" s="198" t="s">
        <v>846</v>
      </c>
      <c r="AT6" s="198" t="s">
        <v>234</v>
      </c>
      <c r="AU6" s="197" t="s">
        <v>844</v>
      </c>
      <c r="AV6" s="198" t="s">
        <v>845</v>
      </c>
      <c r="AW6" s="198" t="s">
        <v>232</v>
      </c>
      <c r="AX6" s="198" t="s">
        <v>846</v>
      </c>
      <c r="AY6" s="198" t="s">
        <v>234</v>
      </c>
      <c r="AZ6" s="197" t="s">
        <v>844</v>
      </c>
      <c r="BA6" s="198" t="s">
        <v>845</v>
      </c>
      <c r="BB6" s="198" t="s">
        <v>232</v>
      </c>
      <c r="BC6" s="198" t="s">
        <v>846</v>
      </c>
      <c r="BD6" s="198" t="s">
        <v>234</v>
      </c>
      <c r="BE6" s="197" t="s">
        <v>844</v>
      </c>
      <c r="BF6" s="198" t="s">
        <v>845</v>
      </c>
      <c r="BG6" s="198" t="s">
        <v>232</v>
      </c>
      <c r="BH6" s="198" t="s">
        <v>846</v>
      </c>
      <c r="BI6" s="198" t="s">
        <v>234</v>
      </c>
      <c r="BJ6" s="197" t="s">
        <v>844</v>
      </c>
      <c r="BK6" s="198" t="s">
        <v>845</v>
      </c>
      <c r="BL6" s="198" t="s">
        <v>232</v>
      </c>
      <c r="BM6" s="198" t="s">
        <v>846</v>
      </c>
      <c r="BN6" s="198" t="s">
        <v>234</v>
      </c>
      <c r="BO6" s="197" t="s">
        <v>844</v>
      </c>
      <c r="BP6" s="198" t="s">
        <v>845</v>
      </c>
      <c r="BQ6" s="198" t="s">
        <v>232</v>
      </c>
      <c r="BR6" s="198" t="s">
        <v>846</v>
      </c>
      <c r="BS6" s="198" t="s">
        <v>234</v>
      </c>
    </row>
    <row r="7" spans="1:71" ht="14.4">
      <c r="A7" s="120"/>
      <c r="B7" s="120"/>
      <c r="C7" s="120"/>
      <c r="D7" s="237"/>
      <c r="E7" s="120"/>
      <c r="F7" s="120"/>
      <c r="G7" s="190"/>
      <c r="H7" s="190"/>
      <c r="I7" s="190"/>
      <c r="J7" s="191"/>
      <c r="K7" s="191"/>
      <c r="L7" s="191"/>
      <c r="M7" s="192"/>
      <c r="N7" s="214"/>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4.4">
      <c r="A8" s="120"/>
      <c r="B8" s="120"/>
      <c r="C8" s="120"/>
      <c r="D8" s="120"/>
      <c r="E8" s="120"/>
      <c r="F8" s="120"/>
      <c r="G8" s="190"/>
      <c r="H8" s="190"/>
      <c r="I8" s="190"/>
      <c r="J8" s="191"/>
      <c r="K8" s="191"/>
      <c r="L8" s="191"/>
      <c r="M8" s="192"/>
      <c r="N8" s="214"/>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4.4">
      <c r="A9" s="120"/>
      <c r="B9" s="120"/>
      <c r="C9" s="120"/>
      <c r="D9" s="120"/>
      <c r="E9" s="120"/>
      <c r="F9" s="120"/>
      <c r="G9" s="190"/>
      <c r="H9" s="190"/>
      <c r="I9" s="190"/>
      <c r="J9" s="191"/>
      <c r="K9" s="191"/>
      <c r="L9" s="191"/>
      <c r="M9" s="192"/>
      <c r="N9" s="214"/>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4.4">
      <c r="A10" s="120"/>
      <c r="B10" s="120"/>
      <c r="C10" s="120"/>
      <c r="D10" s="120"/>
      <c r="E10" s="120"/>
      <c r="F10" s="120"/>
      <c r="G10" s="190"/>
      <c r="H10" s="190"/>
      <c r="I10" s="190"/>
      <c r="J10" s="191"/>
      <c r="K10" s="191"/>
      <c r="L10" s="191"/>
      <c r="M10" s="192"/>
      <c r="N10" s="214"/>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4.4">
      <c r="A11" s="120"/>
      <c r="B11" s="120"/>
      <c r="C11" s="120"/>
      <c r="D11" s="120"/>
      <c r="E11" s="120"/>
      <c r="F11" s="120"/>
      <c r="G11" s="190"/>
      <c r="H11" s="190"/>
      <c r="I11" s="190"/>
      <c r="J11" s="191"/>
      <c r="K11" s="191"/>
      <c r="L11" s="191"/>
      <c r="M11" s="192"/>
      <c r="N11" s="214"/>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4.4">
      <c r="A12" s="120"/>
      <c r="B12" s="120"/>
      <c r="C12" s="120"/>
      <c r="D12" s="120"/>
      <c r="E12" s="120"/>
      <c r="F12" s="120"/>
      <c r="G12" s="190"/>
      <c r="H12" s="190"/>
      <c r="I12" s="190"/>
      <c r="J12" s="191"/>
      <c r="K12" s="191"/>
      <c r="L12" s="191"/>
      <c r="M12" s="192"/>
      <c r="N12" s="214"/>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4.4">
      <c r="A13" s="120"/>
      <c r="B13" s="120"/>
      <c r="C13" s="120"/>
      <c r="D13" s="120"/>
      <c r="E13" s="120"/>
      <c r="F13" s="120"/>
      <c r="G13" s="190"/>
      <c r="H13" s="190"/>
      <c r="I13" s="190"/>
      <c r="J13" s="191"/>
      <c r="K13" s="191"/>
      <c r="L13" s="191"/>
      <c r="M13" s="192"/>
      <c r="N13" s="214"/>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4.4">
      <c r="A14" s="120"/>
      <c r="B14" s="120"/>
      <c r="C14" s="120"/>
      <c r="D14" s="120"/>
      <c r="E14" s="120"/>
      <c r="F14" s="120"/>
      <c r="G14" s="190"/>
      <c r="H14" s="190"/>
      <c r="I14" s="190"/>
      <c r="J14" s="191"/>
      <c r="K14" s="191"/>
      <c r="L14" s="191"/>
      <c r="M14" s="192"/>
      <c r="N14" s="214"/>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4.4">
      <c r="A15" s="120"/>
      <c r="B15" s="120"/>
      <c r="C15" s="120"/>
      <c r="D15" s="120"/>
      <c r="E15" s="120"/>
      <c r="F15" s="120"/>
      <c r="G15" s="190"/>
      <c r="H15" s="190"/>
      <c r="I15" s="190"/>
      <c r="J15" s="191"/>
      <c r="K15" s="191"/>
      <c r="L15" s="191"/>
      <c r="M15" s="192"/>
      <c r="N15" s="214"/>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4.4">
      <c r="A16" s="120"/>
      <c r="B16" s="120"/>
      <c r="C16" s="120"/>
      <c r="D16" s="120"/>
      <c r="E16" s="120"/>
      <c r="F16" s="120"/>
      <c r="G16" s="190"/>
      <c r="H16" s="190"/>
      <c r="I16" s="190"/>
      <c r="J16" s="191"/>
      <c r="K16" s="191"/>
      <c r="L16" s="191"/>
      <c r="M16" s="192"/>
      <c r="N16" s="214"/>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4.4">
      <c r="A17" s="120"/>
      <c r="B17" s="120"/>
      <c r="C17" s="120"/>
      <c r="D17" s="120"/>
      <c r="E17" s="120"/>
      <c r="F17" s="120"/>
      <c r="G17" s="190"/>
      <c r="H17" s="190"/>
      <c r="I17" s="190"/>
      <c r="J17" s="191"/>
      <c r="K17" s="191"/>
      <c r="L17" s="191"/>
      <c r="M17" s="192"/>
      <c r="N17" s="214"/>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4.4">
      <c r="A18" s="120"/>
      <c r="B18" s="120"/>
      <c r="C18" s="120"/>
      <c r="D18" s="120"/>
      <c r="E18" s="120"/>
      <c r="F18" s="120"/>
      <c r="G18" s="190"/>
      <c r="H18" s="190"/>
      <c r="I18" s="190"/>
      <c r="J18" s="191"/>
      <c r="K18" s="191"/>
      <c r="L18" s="191"/>
      <c r="M18" s="192"/>
      <c r="N18" s="214"/>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4.4">
      <c r="A19" s="120"/>
      <c r="B19" s="120"/>
      <c r="C19" s="120"/>
      <c r="D19" s="120"/>
      <c r="E19" s="120"/>
      <c r="F19" s="120"/>
      <c r="G19" s="190"/>
      <c r="H19" s="190"/>
      <c r="I19" s="190"/>
      <c r="J19" s="191"/>
      <c r="K19" s="191"/>
      <c r="L19" s="191"/>
      <c r="M19" s="192"/>
      <c r="N19" s="214"/>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4.4">
      <c r="A20" s="120"/>
      <c r="B20" s="120"/>
      <c r="C20" s="120"/>
      <c r="D20" s="120"/>
      <c r="E20" s="120"/>
      <c r="F20" s="120"/>
      <c r="G20" s="190"/>
      <c r="H20" s="190"/>
      <c r="I20" s="190"/>
      <c r="J20" s="191"/>
      <c r="K20" s="191"/>
      <c r="L20" s="191"/>
      <c r="M20" s="192"/>
      <c r="N20" s="214"/>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4.4">
      <c r="A21" s="120"/>
      <c r="B21" s="120"/>
      <c r="C21" s="120"/>
      <c r="D21" s="120"/>
      <c r="E21" s="120"/>
      <c r="F21" s="120"/>
      <c r="G21" s="190"/>
      <c r="H21" s="190"/>
      <c r="I21" s="190"/>
      <c r="J21" s="191"/>
      <c r="K21" s="191"/>
      <c r="L21" s="191"/>
      <c r="M21" s="192"/>
      <c r="N21" s="214"/>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4.4">
      <c r="A22" s="120"/>
      <c r="B22" s="120"/>
      <c r="C22" s="120"/>
      <c r="D22" s="120"/>
      <c r="E22" s="120"/>
      <c r="F22" s="120"/>
      <c r="G22" s="190"/>
      <c r="H22" s="190"/>
      <c r="I22" s="190"/>
      <c r="J22" s="191"/>
      <c r="K22" s="191"/>
      <c r="L22" s="191"/>
      <c r="M22" s="192"/>
      <c r="N22" s="214"/>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4.4">
      <c r="A23" s="120"/>
      <c r="B23" s="120"/>
      <c r="C23" s="120"/>
      <c r="D23" s="120"/>
      <c r="E23" s="120"/>
      <c r="F23" s="120"/>
      <c r="G23" s="190"/>
      <c r="H23" s="190"/>
      <c r="I23" s="190"/>
      <c r="J23" s="191"/>
      <c r="K23" s="191"/>
      <c r="L23" s="191"/>
      <c r="M23" s="192"/>
      <c r="N23" s="214"/>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4.4">
      <c r="A24" s="120"/>
      <c r="B24" s="120"/>
      <c r="C24" s="120"/>
      <c r="D24" s="120"/>
      <c r="E24" s="120"/>
      <c r="F24" s="120"/>
      <c r="G24" s="190"/>
      <c r="H24" s="190"/>
      <c r="I24" s="190"/>
      <c r="J24" s="191"/>
      <c r="K24" s="191"/>
      <c r="L24" s="191"/>
      <c r="M24" s="192"/>
      <c r="N24" s="214"/>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4.4">
      <c r="A25" s="120"/>
      <c r="B25" s="120"/>
      <c r="C25" s="120"/>
      <c r="D25" s="120"/>
      <c r="E25" s="120"/>
      <c r="F25" s="120"/>
      <c r="G25" s="190"/>
      <c r="H25" s="190"/>
      <c r="I25" s="190"/>
      <c r="J25" s="191"/>
      <c r="K25" s="191"/>
      <c r="L25" s="191"/>
      <c r="M25" s="192"/>
      <c r="N25" s="214"/>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4.4">
      <c r="A26" s="120"/>
      <c r="B26" s="120"/>
      <c r="C26" s="120"/>
      <c r="D26" s="120"/>
      <c r="E26" s="120"/>
      <c r="F26" s="120"/>
      <c r="G26" s="190"/>
      <c r="H26" s="190"/>
      <c r="I26" s="190"/>
      <c r="J26" s="191"/>
      <c r="K26" s="191"/>
      <c r="L26" s="191"/>
      <c r="M26" s="192"/>
      <c r="N26" s="214"/>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4.4">
      <c r="A27" s="120"/>
      <c r="B27" s="120"/>
      <c r="C27" s="120"/>
      <c r="D27" s="120"/>
      <c r="E27" s="120"/>
      <c r="F27" s="120"/>
      <c r="G27" s="190"/>
      <c r="H27" s="190"/>
      <c r="I27" s="190"/>
      <c r="J27" s="191"/>
      <c r="K27" s="191"/>
      <c r="L27" s="191"/>
      <c r="M27" s="192"/>
      <c r="N27" s="214"/>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4.4">
      <c r="A28" s="120"/>
      <c r="B28" s="120"/>
      <c r="C28" s="120"/>
      <c r="D28" s="120"/>
      <c r="E28" s="120"/>
      <c r="F28" s="120"/>
      <c r="G28" s="190"/>
      <c r="H28" s="190"/>
      <c r="I28" s="190"/>
      <c r="J28" s="191"/>
      <c r="K28" s="191"/>
      <c r="L28" s="191"/>
      <c r="M28" s="192"/>
      <c r="N28" s="214"/>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4.4">
      <c r="A29" s="120"/>
      <c r="B29" s="120"/>
      <c r="C29" s="120"/>
      <c r="D29" s="120"/>
      <c r="E29" s="120"/>
      <c r="F29" s="120"/>
      <c r="G29" s="190"/>
      <c r="H29" s="190"/>
      <c r="I29" s="190"/>
      <c r="J29" s="191"/>
      <c r="K29" s="191"/>
      <c r="L29" s="191"/>
      <c r="M29" s="192"/>
      <c r="N29" s="214"/>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4.4">
      <c r="A30" s="120"/>
      <c r="B30" s="120"/>
      <c r="C30" s="120"/>
      <c r="D30" s="120"/>
      <c r="E30" s="120"/>
      <c r="F30" s="120"/>
      <c r="G30" s="190"/>
      <c r="H30" s="190"/>
      <c r="I30" s="190"/>
      <c r="J30" s="191"/>
      <c r="K30" s="191"/>
      <c r="L30" s="191"/>
      <c r="M30" s="192"/>
      <c r="N30" s="214"/>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4.4">
      <c r="A31" s="120"/>
      <c r="B31" s="120"/>
      <c r="C31" s="120"/>
      <c r="D31" s="120"/>
      <c r="E31" s="120"/>
      <c r="F31" s="120"/>
      <c r="G31" s="190"/>
      <c r="H31" s="190"/>
      <c r="I31" s="190"/>
      <c r="J31" s="191"/>
      <c r="K31" s="191"/>
      <c r="L31" s="191"/>
      <c r="M31" s="192"/>
      <c r="N31" s="214"/>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4.4">
      <c r="A32" s="120"/>
      <c r="B32" s="120"/>
      <c r="C32" s="120"/>
      <c r="D32" s="120"/>
      <c r="E32" s="120"/>
      <c r="F32" s="120"/>
      <c r="G32" s="190"/>
      <c r="H32" s="190"/>
      <c r="I32" s="190"/>
      <c r="J32" s="191"/>
      <c r="K32" s="191"/>
      <c r="L32" s="191"/>
      <c r="M32" s="192"/>
      <c r="N32" s="214"/>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4.4">
      <c r="A33" s="120"/>
      <c r="B33" s="120"/>
      <c r="C33" s="120"/>
      <c r="D33" s="120"/>
      <c r="E33" s="120"/>
      <c r="F33" s="120"/>
      <c r="G33" s="190"/>
      <c r="H33" s="190"/>
      <c r="I33" s="190"/>
      <c r="J33" s="191"/>
      <c r="K33" s="191"/>
      <c r="L33" s="191"/>
      <c r="M33" s="192"/>
      <c r="N33" s="214"/>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4.4">
      <c r="A34" s="120"/>
      <c r="B34" s="120"/>
      <c r="C34" s="120"/>
      <c r="D34" s="120"/>
      <c r="E34" s="120"/>
      <c r="F34" s="120"/>
      <c r="G34" s="190"/>
      <c r="H34" s="190"/>
      <c r="I34" s="190"/>
      <c r="J34" s="191"/>
      <c r="K34" s="191"/>
      <c r="L34" s="191"/>
      <c r="M34" s="192"/>
      <c r="N34" s="214"/>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4.4">
      <c r="A35" s="120"/>
      <c r="B35" s="120"/>
      <c r="C35" s="120"/>
      <c r="D35" s="120"/>
      <c r="E35" s="120"/>
      <c r="F35" s="120"/>
      <c r="G35" s="190"/>
      <c r="H35" s="190"/>
      <c r="I35" s="190"/>
      <c r="J35" s="191"/>
      <c r="K35" s="191"/>
      <c r="L35" s="191"/>
      <c r="M35" s="192"/>
      <c r="N35" s="214"/>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4.4">
      <c r="A36" s="120"/>
      <c r="B36" s="120"/>
      <c r="C36" s="120"/>
      <c r="D36" s="120"/>
      <c r="E36" s="120"/>
      <c r="F36" s="120"/>
      <c r="G36" s="190"/>
      <c r="H36" s="190"/>
      <c r="I36" s="190"/>
      <c r="J36" s="191"/>
      <c r="K36" s="191"/>
      <c r="L36" s="191"/>
      <c r="M36" s="192"/>
      <c r="N36" s="214"/>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4.4">
      <c r="A37" s="120"/>
      <c r="B37" s="120"/>
      <c r="C37" s="120"/>
      <c r="D37" s="120"/>
      <c r="E37" s="120"/>
      <c r="F37" s="120"/>
      <c r="G37" s="190"/>
      <c r="H37" s="190"/>
      <c r="I37" s="190"/>
      <c r="J37" s="191"/>
      <c r="K37" s="191"/>
      <c r="L37" s="191"/>
      <c r="M37" s="192"/>
      <c r="N37" s="214"/>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4.4">
      <c r="A38" s="120"/>
      <c r="B38" s="120"/>
      <c r="C38" s="120"/>
      <c r="D38" s="120"/>
      <c r="E38" s="120"/>
      <c r="F38" s="120"/>
      <c r="G38" s="190"/>
      <c r="H38" s="190"/>
      <c r="I38" s="190"/>
      <c r="J38" s="191"/>
      <c r="K38" s="191"/>
      <c r="L38" s="191"/>
      <c r="M38" s="192"/>
      <c r="N38" s="214"/>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4.4">
      <c r="A39" s="120"/>
      <c r="B39" s="120"/>
      <c r="C39" s="120"/>
      <c r="D39" s="120"/>
      <c r="E39" s="120"/>
      <c r="F39" s="120"/>
      <c r="G39" s="190"/>
      <c r="H39" s="190"/>
      <c r="I39" s="190"/>
      <c r="J39" s="191"/>
      <c r="K39" s="191"/>
      <c r="L39" s="191"/>
      <c r="M39" s="192"/>
      <c r="N39" s="214"/>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4.4">
      <c r="A40" s="120"/>
      <c r="B40" s="120"/>
      <c r="C40" s="120"/>
      <c r="D40" s="120"/>
      <c r="E40" s="120"/>
      <c r="F40" s="120"/>
      <c r="G40" s="190"/>
      <c r="H40" s="190"/>
      <c r="I40" s="190"/>
      <c r="J40" s="191"/>
      <c r="K40" s="191"/>
      <c r="L40" s="191"/>
      <c r="M40" s="192"/>
      <c r="N40" s="214"/>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4.4">
      <c r="A41" s="120"/>
      <c r="B41" s="120"/>
      <c r="C41" s="120"/>
      <c r="D41" s="120"/>
      <c r="E41" s="120"/>
      <c r="F41" s="120"/>
      <c r="G41" s="190"/>
      <c r="H41" s="190"/>
      <c r="I41" s="190"/>
      <c r="J41" s="191"/>
      <c r="K41" s="191"/>
      <c r="L41" s="191"/>
      <c r="M41" s="192"/>
      <c r="N41" s="214"/>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4.4">
      <c r="A42" s="120"/>
      <c r="B42" s="120"/>
      <c r="C42" s="120"/>
      <c r="D42" s="120"/>
      <c r="E42" s="120"/>
      <c r="F42" s="120"/>
      <c r="G42" s="190"/>
      <c r="H42" s="190"/>
      <c r="I42" s="190"/>
      <c r="J42" s="191"/>
      <c r="K42" s="191"/>
      <c r="L42" s="191"/>
      <c r="M42" s="192"/>
      <c r="N42" s="214"/>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4.4">
      <c r="A43" s="120"/>
      <c r="B43" s="120"/>
      <c r="C43" s="120"/>
      <c r="D43" s="120"/>
      <c r="E43" s="120"/>
      <c r="F43" s="120"/>
      <c r="G43" s="190"/>
      <c r="H43" s="190"/>
      <c r="I43" s="190"/>
      <c r="J43" s="191"/>
      <c r="K43" s="191"/>
      <c r="L43" s="191"/>
      <c r="M43" s="192"/>
      <c r="N43" s="214"/>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4.4">
      <c r="A44" s="120"/>
      <c r="B44" s="120"/>
      <c r="C44" s="120"/>
      <c r="D44" s="120"/>
      <c r="E44" s="120"/>
      <c r="F44" s="120"/>
      <c r="G44" s="190"/>
      <c r="H44" s="190"/>
      <c r="I44" s="190"/>
      <c r="J44" s="191"/>
      <c r="K44" s="191"/>
      <c r="L44" s="191"/>
      <c r="M44" s="192"/>
      <c r="N44" s="214"/>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4.4">
      <c r="A45" s="120"/>
      <c r="B45" s="120"/>
      <c r="C45" s="120"/>
      <c r="D45" s="120"/>
      <c r="E45" s="120"/>
      <c r="F45" s="120"/>
      <c r="G45" s="190"/>
      <c r="H45" s="190"/>
      <c r="I45" s="190"/>
      <c r="J45" s="191"/>
      <c r="K45" s="191"/>
      <c r="L45" s="191"/>
      <c r="M45" s="192"/>
      <c r="N45" s="214"/>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4.4">
      <c r="A46" s="120"/>
      <c r="B46" s="120"/>
      <c r="C46" s="120"/>
      <c r="D46" s="120"/>
      <c r="E46" s="120"/>
      <c r="F46" s="120"/>
      <c r="G46" s="190"/>
      <c r="H46" s="190"/>
      <c r="I46" s="190"/>
      <c r="J46" s="191"/>
      <c r="K46" s="191"/>
      <c r="L46" s="191"/>
      <c r="M46" s="192"/>
      <c r="N46" s="214"/>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4.4">
      <c r="A47" s="120"/>
      <c r="B47" s="120"/>
      <c r="C47" s="120"/>
      <c r="D47" s="120"/>
      <c r="E47" s="120"/>
      <c r="F47" s="120"/>
      <c r="G47" s="190"/>
      <c r="H47" s="190"/>
      <c r="I47" s="190"/>
      <c r="J47" s="191"/>
      <c r="K47" s="191"/>
      <c r="L47" s="191"/>
      <c r="M47" s="192"/>
      <c r="N47" s="214"/>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4.4">
      <c r="A48" s="120"/>
      <c r="B48" s="120"/>
      <c r="C48" s="120"/>
      <c r="D48" s="120"/>
      <c r="E48" s="120"/>
      <c r="F48" s="120"/>
      <c r="G48" s="190"/>
      <c r="H48" s="190"/>
      <c r="I48" s="190"/>
      <c r="J48" s="191"/>
      <c r="K48" s="191"/>
      <c r="L48" s="191"/>
      <c r="M48" s="192"/>
      <c r="N48" s="214"/>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4.4">
      <c r="A49" s="120"/>
      <c r="B49" s="120"/>
      <c r="C49" s="120"/>
      <c r="D49" s="120"/>
      <c r="E49" s="120"/>
      <c r="F49" s="120"/>
      <c r="G49" s="190"/>
      <c r="H49" s="190"/>
      <c r="I49" s="190"/>
      <c r="J49" s="191"/>
      <c r="K49" s="191"/>
      <c r="L49" s="191"/>
      <c r="M49" s="192"/>
      <c r="N49" s="214"/>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4.4">
      <c r="A50" s="120"/>
      <c r="B50" s="120"/>
      <c r="C50" s="120"/>
      <c r="D50" s="120"/>
      <c r="E50" s="120"/>
      <c r="F50" s="120"/>
      <c r="G50" s="190"/>
      <c r="H50" s="190"/>
      <c r="I50" s="190"/>
      <c r="J50" s="191"/>
      <c r="K50" s="191"/>
      <c r="L50" s="191"/>
      <c r="M50" s="192"/>
      <c r="N50" s="214"/>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4.4">
      <c r="A51" s="120"/>
      <c r="B51" s="120"/>
      <c r="C51" s="120"/>
      <c r="D51" s="120"/>
      <c r="E51" s="120"/>
      <c r="F51" s="120"/>
      <c r="G51" s="190"/>
      <c r="H51" s="190"/>
      <c r="I51" s="190"/>
      <c r="J51" s="191"/>
      <c r="K51" s="191"/>
      <c r="L51" s="191"/>
      <c r="M51" s="192"/>
      <c r="N51" s="214"/>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4.4">
      <c r="A52" s="120"/>
      <c r="B52" s="120"/>
      <c r="C52" s="120"/>
      <c r="D52" s="120"/>
      <c r="E52" s="120"/>
      <c r="F52" s="120"/>
      <c r="G52" s="190"/>
      <c r="H52" s="190"/>
      <c r="I52" s="190"/>
      <c r="J52" s="191"/>
      <c r="K52" s="191"/>
      <c r="L52" s="191"/>
      <c r="M52" s="192"/>
      <c r="N52" s="214"/>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4.4">
      <c r="A53" s="120"/>
      <c r="B53" s="120"/>
      <c r="C53" s="120"/>
      <c r="D53" s="120"/>
      <c r="E53" s="120"/>
      <c r="F53" s="120"/>
      <c r="G53" s="190"/>
      <c r="H53" s="190"/>
      <c r="I53" s="190"/>
      <c r="J53" s="191"/>
      <c r="K53" s="191"/>
      <c r="L53" s="191"/>
      <c r="M53" s="192"/>
      <c r="N53" s="214"/>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4.4">
      <c r="A54" s="120"/>
      <c r="B54" s="120"/>
      <c r="C54" s="120"/>
      <c r="D54" s="120"/>
      <c r="E54" s="120"/>
      <c r="F54" s="120"/>
      <c r="G54" s="190"/>
      <c r="H54" s="190"/>
      <c r="I54" s="190"/>
      <c r="J54" s="191"/>
      <c r="K54" s="191"/>
      <c r="L54" s="191"/>
      <c r="M54" s="192"/>
      <c r="N54" s="214"/>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4.4">
      <c r="A55" s="120"/>
      <c r="B55" s="120"/>
      <c r="C55" s="120"/>
      <c r="D55" s="120"/>
      <c r="E55" s="120"/>
      <c r="F55" s="120"/>
      <c r="G55" s="190"/>
      <c r="H55" s="190"/>
      <c r="I55" s="190"/>
      <c r="J55" s="191"/>
      <c r="K55" s="191"/>
      <c r="L55" s="191"/>
      <c r="M55" s="192"/>
      <c r="N55" s="214"/>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4.4">
      <c r="A56" s="120"/>
      <c r="B56" s="120"/>
      <c r="C56" s="120"/>
      <c r="D56" s="120"/>
      <c r="E56" s="120"/>
      <c r="F56" s="120"/>
      <c r="G56" s="190"/>
      <c r="H56" s="190"/>
      <c r="I56" s="190"/>
      <c r="J56" s="191"/>
      <c r="K56" s="191"/>
      <c r="L56" s="191"/>
      <c r="M56" s="192"/>
      <c r="N56" s="214"/>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4.4">
      <c r="A57" s="120"/>
      <c r="B57" s="120"/>
      <c r="C57" s="120"/>
      <c r="D57" s="120"/>
      <c r="E57" s="120"/>
      <c r="F57" s="120"/>
      <c r="G57" s="190"/>
      <c r="H57" s="190"/>
      <c r="I57" s="190"/>
      <c r="J57" s="191"/>
      <c r="K57" s="191"/>
      <c r="L57" s="191"/>
      <c r="M57" s="192"/>
      <c r="N57" s="214"/>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4.4">
      <c r="A58" s="120"/>
      <c r="B58" s="120"/>
      <c r="C58" s="120"/>
      <c r="D58" s="120"/>
      <c r="E58" s="120"/>
      <c r="F58" s="120"/>
      <c r="G58" s="190"/>
      <c r="H58" s="190"/>
      <c r="I58" s="190"/>
      <c r="J58" s="191"/>
      <c r="K58" s="191"/>
      <c r="L58" s="191"/>
      <c r="M58" s="192"/>
      <c r="N58" s="214"/>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4.4">
      <c r="A59" s="120"/>
      <c r="B59" s="120"/>
      <c r="C59" s="120"/>
      <c r="D59" s="120"/>
      <c r="E59" s="120"/>
      <c r="F59" s="120"/>
      <c r="G59" s="190"/>
      <c r="H59" s="190"/>
      <c r="I59" s="190"/>
      <c r="J59" s="191"/>
      <c r="K59" s="191"/>
      <c r="L59" s="191"/>
      <c r="M59" s="192"/>
      <c r="N59" s="214"/>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4.4">
      <c r="A60" s="120"/>
      <c r="B60" s="120"/>
      <c r="C60" s="120"/>
      <c r="D60" s="120"/>
      <c r="E60" s="120"/>
      <c r="F60" s="120"/>
      <c r="G60" s="190"/>
      <c r="H60" s="190"/>
      <c r="I60" s="190"/>
      <c r="J60" s="191"/>
      <c r="K60" s="191"/>
      <c r="L60" s="191"/>
      <c r="M60" s="192"/>
      <c r="N60" s="214"/>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4.4">
      <c r="A61" s="120"/>
      <c r="B61" s="120"/>
      <c r="C61" s="120"/>
      <c r="D61" s="120"/>
      <c r="E61" s="120"/>
      <c r="F61" s="120"/>
      <c r="G61" s="190"/>
      <c r="H61" s="190"/>
      <c r="I61" s="190"/>
      <c r="J61" s="191"/>
      <c r="K61" s="191"/>
      <c r="L61" s="191"/>
      <c r="M61" s="192"/>
      <c r="N61" s="214"/>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4.4">
      <c r="A62" s="120"/>
      <c r="B62" s="120"/>
      <c r="C62" s="120"/>
      <c r="D62" s="120"/>
      <c r="E62" s="120"/>
      <c r="F62" s="120"/>
      <c r="G62" s="190"/>
      <c r="H62" s="190"/>
      <c r="I62" s="190"/>
      <c r="J62" s="191"/>
      <c r="K62" s="191"/>
      <c r="L62" s="191"/>
      <c r="M62" s="192"/>
      <c r="N62" s="214"/>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4.4">
      <c r="A63" s="120"/>
      <c r="B63" s="120"/>
      <c r="C63" s="120"/>
      <c r="D63" s="120"/>
      <c r="E63" s="120"/>
      <c r="F63" s="120"/>
      <c r="G63" s="190"/>
      <c r="H63" s="190"/>
      <c r="I63" s="190"/>
      <c r="J63" s="191"/>
      <c r="K63" s="191"/>
      <c r="L63" s="191"/>
      <c r="M63" s="192"/>
      <c r="N63" s="214"/>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4.4">
      <c r="A64" s="120"/>
      <c r="B64" s="120"/>
      <c r="C64" s="120"/>
      <c r="D64" s="120"/>
      <c r="E64" s="120"/>
      <c r="F64" s="120"/>
      <c r="G64" s="190"/>
      <c r="H64" s="190"/>
      <c r="I64" s="190"/>
      <c r="J64" s="191"/>
      <c r="K64" s="191"/>
      <c r="L64" s="191"/>
      <c r="M64" s="192"/>
      <c r="N64" s="214"/>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4.4">
      <c r="A65" s="120"/>
      <c r="B65" s="120"/>
      <c r="C65" s="120"/>
      <c r="D65" s="120"/>
      <c r="E65" s="120"/>
      <c r="F65" s="120"/>
      <c r="G65" s="190"/>
      <c r="H65" s="190"/>
      <c r="I65" s="190"/>
      <c r="J65" s="191"/>
      <c r="K65" s="191"/>
      <c r="L65" s="191"/>
      <c r="M65" s="192"/>
      <c r="N65" s="214"/>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4.4">
      <c r="A66" s="120"/>
      <c r="B66" s="120"/>
      <c r="C66" s="120"/>
      <c r="D66" s="120"/>
      <c r="E66" s="120"/>
      <c r="F66" s="120"/>
      <c r="G66" s="190"/>
      <c r="H66" s="190"/>
      <c r="I66" s="190"/>
      <c r="J66" s="191"/>
      <c r="K66" s="191"/>
      <c r="L66" s="191"/>
      <c r="M66" s="192"/>
      <c r="N66" s="214"/>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4.4">
      <c r="A67" s="120"/>
      <c r="B67" s="120"/>
      <c r="C67" s="120"/>
      <c r="D67" s="120"/>
      <c r="E67" s="120"/>
      <c r="F67" s="120"/>
      <c r="G67" s="190"/>
      <c r="H67" s="190"/>
      <c r="I67" s="190"/>
      <c r="J67" s="191"/>
      <c r="K67" s="191"/>
      <c r="L67" s="191"/>
      <c r="M67" s="192"/>
      <c r="N67" s="214"/>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4.4">
      <c r="A68" s="120"/>
      <c r="B68" s="120"/>
      <c r="C68" s="120"/>
      <c r="D68" s="120"/>
      <c r="E68" s="120"/>
      <c r="F68" s="120"/>
      <c r="G68" s="190"/>
      <c r="H68" s="190"/>
      <c r="I68" s="190"/>
      <c r="J68" s="191"/>
      <c r="K68" s="191"/>
      <c r="L68" s="191"/>
      <c r="M68" s="192"/>
      <c r="N68" s="214"/>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4.4">
      <c r="A69" s="120"/>
      <c r="B69" s="120"/>
      <c r="C69" s="120"/>
      <c r="D69" s="120"/>
      <c r="E69" s="120"/>
      <c r="F69" s="120"/>
      <c r="G69" s="190"/>
      <c r="H69" s="190"/>
      <c r="I69" s="190"/>
      <c r="J69" s="191"/>
      <c r="K69" s="191"/>
      <c r="L69" s="191"/>
      <c r="M69" s="192"/>
      <c r="N69" s="214"/>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4.4">
      <c r="A70" s="120"/>
      <c r="B70" s="120"/>
      <c r="C70" s="120"/>
      <c r="D70" s="120"/>
      <c r="E70" s="120"/>
      <c r="F70" s="120"/>
      <c r="G70" s="190"/>
      <c r="H70" s="190"/>
      <c r="I70" s="190"/>
      <c r="J70" s="191"/>
      <c r="K70" s="191"/>
      <c r="L70" s="191"/>
      <c r="M70" s="192"/>
      <c r="N70" s="214"/>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4.4">
      <c r="A71" s="120"/>
      <c r="B71" s="120"/>
      <c r="C71" s="120"/>
      <c r="D71" s="120"/>
      <c r="E71" s="120"/>
      <c r="F71" s="120"/>
      <c r="G71" s="190"/>
      <c r="H71" s="190"/>
      <c r="I71" s="190"/>
      <c r="J71" s="191"/>
      <c r="K71" s="191"/>
      <c r="L71" s="191"/>
      <c r="M71" s="192"/>
      <c r="N71" s="214"/>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4.4">
      <c r="A72" s="120"/>
      <c r="B72" s="120"/>
      <c r="C72" s="120"/>
      <c r="D72" s="120"/>
      <c r="E72" s="120"/>
      <c r="F72" s="120"/>
      <c r="G72" s="190"/>
      <c r="H72" s="190"/>
      <c r="I72" s="190"/>
      <c r="J72" s="191"/>
      <c r="K72" s="191"/>
      <c r="L72" s="191"/>
      <c r="M72" s="192"/>
      <c r="N72" s="214"/>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4.4">
      <c r="A73" s="120"/>
      <c r="B73" s="120"/>
      <c r="C73" s="120"/>
      <c r="D73" s="120"/>
      <c r="E73" s="120"/>
      <c r="F73" s="120"/>
      <c r="G73" s="190"/>
      <c r="H73" s="190"/>
      <c r="I73" s="190"/>
      <c r="J73" s="191"/>
      <c r="K73" s="191"/>
      <c r="L73" s="191"/>
      <c r="M73" s="192"/>
      <c r="N73" s="214"/>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4.4">
      <c r="A74" s="120"/>
      <c r="B74" s="120"/>
      <c r="C74" s="120"/>
      <c r="D74" s="120"/>
      <c r="E74" s="120"/>
      <c r="F74" s="120"/>
      <c r="G74" s="190"/>
      <c r="H74" s="190"/>
      <c r="I74" s="190"/>
      <c r="J74" s="191"/>
      <c r="K74" s="191"/>
      <c r="L74" s="191"/>
      <c r="M74" s="192"/>
      <c r="N74" s="214"/>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4.4">
      <c r="A75" s="120"/>
      <c r="B75" s="120"/>
      <c r="C75" s="120"/>
      <c r="D75" s="120"/>
      <c r="E75" s="120"/>
      <c r="F75" s="120"/>
      <c r="G75" s="190"/>
      <c r="H75" s="190"/>
      <c r="I75" s="190"/>
      <c r="J75" s="191"/>
      <c r="K75" s="191"/>
      <c r="L75" s="191"/>
      <c r="M75" s="192"/>
      <c r="N75" s="214"/>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4.4">
      <c r="A76" s="120"/>
      <c r="B76" s="120"/>
      <c r="C76" s="120"/>
      <c r="D76" s="120"/>
      <c r="E76" s="120"/>
      <c r="F76" s="120"/>
      <c r="G76" s="190"/>
      <c r="H76" s="190"/>
      <c r="I76" s="190"/>
      <c r="J76" s="191"/>
      <c r="K76" s="191"/>
      <c r="L76" s="191"/>
      <c r="M76" s="192"/>
      <c r="N76" s="214"/>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4.4">
      <c r="A77" s="120"/>
      <c r="B77" s="120"/>
      <c r="C77" s="120"/>
      <c r="D77" s="120"/>
      <c r="E77" s="120"/>
      <c r="F77" s="120"/>
      <c r="G77" s="190"/>
      <c r="H77" s="190"/>
      <c r="I77" s="190"/>
      <c r="J77" s="191"/>
      <c r="K77" s="191"/>
      <c r="L77" s="191"/>
      <c r="M77" s="192"/>
      <c r="N77" s="214"/>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4.4">
      <c r="A78" s="120"/>
      <c r="B78" s="120"/>
      <c r="C78" s="120"/>
      <c r="D78" s="120"/>
      <c r="E78" s="120"/>
      <c r="F78" s="120"/>
      <c r="G78" s="190"/>
      <c r="H78" s="190"/>
      <c r="I78" s="190"/>
      <c r="J78" s="191"/>
      <c r="K78" s="191"/>
      <c r="L78" s="191"/>
      <c r="M78" s="192"/>
      <c r="N78" s="214"/>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4.4">
      <c r="A79" s="120"/>
      <c r="B79" s="120"/>
      <c r="C79" s="120"/>
      <c r="D79" s="120"/>
      <c r="E79" s="120"/>
      <c r="F79" s="120"/>
      <c r="G79" s="190"/>
      <c r="H79" s="190"/>
      <c r="I79" s="190"/>
      <c r="J79" s="191"/>
      <c r="K79" s="191"/>
      <c r="L79" s="191"/>
      <c r="M79" s="192"/>
      <c r="N79" s="214"/>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4.4">
      <c r="A80" s="120"/>
      <c r="B80" s="120"/>
      <c r="C80" s="120"/>
      <c r="D80" s="120"/>
      <c r="E80" s="120"/>
      <c r="F80" s="120"/>
      <c r="G80" s="190"/>
      <c r="H80" s="190"/>
      <c r="I80" s="190"/>
      <c r="J80" s="191"/>
      <c r="K80" s="191"/>
      <c r="L80" s="191"/>
      <c r="M80" s="192"/>
      <c r="N80" s="214"/>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4.4">
      <c r="A81" s="120"/>
      <c r="B81" s="120"/>
      <c r="C81" s="120"/>
      <c r="D81" s="120"/>
      <c r="E81" s="120"/>
      <c r="F81" s="120"/>
      <c r="G81" s="190"/>
      <c r="H81" s="190"/>
      <c r="I81" s="190"/>
      <c r="J81" s="191"/>
      <c r="K81" s="191"/>
      <c r="L81" s="191"/>
      <c r="M81" s="192"/>
      <c r="N81" s="214"/>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4.4">
      <c r="A82" s="120"/>
      <c r="B82" s="120"/>
      <c r="C82" s="120"/>
      <c r="D82" s="120"/>
      <c r="E82" s="120"/>
      <c r="F82" s="120"/>
      <c r="G82" s="190"/>
      <c r="H82" s="190"/>
      <c r="I82" s="190"/>
      <c r="J82" s="191"/>
      <c r="K82" s="191"/>
      <c r="L82" s="191"/>
      <c r="M82" s="192"/>
      <c r="N82" s="214"/>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4.4">
      <c r="A83" s="120"/>
      <c r="B83" s="120"/>
      <c r="C83" s="120"/>
      <c r="D83" s="120"/>
      <c r="E83" s="120"/>
      <c r="F83" s="120"/>
      <c r="G83" s="190"/>
      <c r="H83" s="190"/>
      <c r="I83" s="190"/>
      <c r="J83" s="191"/>
      <c r="K83" s="191"/>
      <c r="L83" s="191"/>
      <c r="M83" s="192"/>
      <c r="N83" s="214"/>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4.4">
      <c r="A84" s="120"/>
      <c r="B84" s="120"/>
      <c r="C84" s="120"/>
      <c r="D84" s="120"/>
      <c r="E84" s="120"/>
      <c r="F84" s="120"/>
      <c r="G84" s="190"/>
      <c r="H84" s="190"/>
      <c r="I84" s="190"/>
      <c r="J84" s="191"/>
      <c r="K84" s="191"/>
      <c r="L84" s="191"/>
      <c r="M84" s="192"/>
      <c r="N84" s="214"/>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4.4">
      <c r="A85" s="120"/>
      <c r="B85" s="120"/>
      <c r="C85" s="120"/>
      <c r="D85" s="120"/>
      <c r="E85" s="120"/>
      <c r="F85" s="120"/>
      <c r="G85" s="190"/>
      <c r="H85" s="190"/>
      <c r="I85" s="190"/>
      <c r="J85" s="191"/>
      <c r="K85" s="191"/>
      <c r="L85" s="191"/>
      <c r="M85" s="192"/>
      <c r="N85" s="214"/>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4.4">
      <c r="A86" s="120"/>
      <c r="B86" s="120"/>
      <c r="C86" s="120"/>
      <c r="D86" s="120"/>
      <c r="E86" s="120"/>
      <c r="F86" s="120"/>
      <c r="G86" s="190"/>
      <c r="H86" s="190"/>
      <c r="I86" s="190"/>
      <c r="J86" s="191"/>
      <c r="K86" s="191"/>
      <c r="L86" s="191"/>
      <c r="M86" s="192"/>
      <c r="N86" s="214"/>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4.4">
      <c r="A87" s="120"/>
      <c r="B87" s="120"/>
      <c r="C87" s="120"/>
      <c r="D87" s="120"/>
      <c r="E87" s="120"/>
      <c r="F87" s="120"/>
      <c r="G87" s="190"/>
      <c r="H87" s="190"/>
      <c r="I87" s="190"/>
      <c r="J87" s="191"/>
      <c r="K87" s="191"/>
      <c r="L87" s="191"/>
      <c r="M87" s="192"/>
      <c r="N87" s="214"/>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4.4">
      <c r="A88" s="120"/>
      <c r="B88" s="120"/>
      <c r="C88" s="120"/>
      <c r="D88" s="120"/>
      <c r="E88" s="120"/>
      <c r="F88" s="120"/>
      <c r="G88" s="190"/>
      <c r="H88" s="190"/>
      <c r="I88" s="190"/>
      <c r="J88" s="191"/>
      <c r="K88" s="191"/>
      <c r="L88" s="191"/>
      <c r="M88" s="192"/>
      <c r="N88" s="214"/>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4.4">
      <c r="A89" s="120"/>
      <c r="B89" s="120"/>
      <c r="C89" s="120"/>
      <c r="D89" s="120"/>
      <c r="E89" s="120"/>
      <c r="F89" s="120"/>
      <c r="G89" s="190"/>
      <c r="H89" s="190"/>
      <c r="I89" s="190"/>
      <c r="J89" s="191"/>
      <c r="K89" s="191"/>
      <c r="L89" s="191"/>
      <c r="M89" s="192"/>
      <c r="N89" s="214"/>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4.4">
      <c r="A90" s="120"/>
      <c r="B90" s="120"/>
      <c r="C90" s="120"/>
      <c r="D90" s="120"/>
      <c r="E90" s="120"/>
      <c r="F90" s="120"/>
      <c r="G90" s="190"/>
      <c r="H90" s="190"/>
      <c r="I90" s="190"/>
      <c r="J90" s="191"/>
      <c r="K90" s="191"/>
      <c r="L90" s="191"/>
      <c r="M90" s="192"/>
      <c r="N90" s="214"/>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4.4">
      <c r="A91" s="120"/>
      <c r="B91" s="120"/>
      <c r="C91" s="120"/>
      <c r="D91" s="120"/>
      <c r="E91" s="120"/>
      <c r="F91" s="120"/>
      <c r="G91" s="190"/>
      <c r="H91" s="190"/>
      <c r="I91" s="190"/>
      <c r="J91" s="191"/>
      <c r="K91" s="191"/>
      <c r="L91" s="191"/>
      <c r="M91" s="192"/>
      <c r="N91" s="214"/>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4.4">
      <c r="A92" s="120"/>
      <c r="B92" s="120"/>
      <c r="C92" s="120"/>
      <c r="D92" s="120"/>
      <c r="E92" s="120"/>
      <c r="F92" s="120"/>
      <c r="G92" s="190"/>
      <c r="H92" s="190"/>
      <c r="I92" s="190"/>
      <c r="J92" s="191"/>
      <c r="K92" s="191"/>
      <c r="L92" s="191"/>
      <c r="M92" s="192"/>
      <c r="N92" s="214"/>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4.4">
      <c r="A93" s="120"/>
      <c r="B93" s="120"/>
      <c r="C93" s="120"/>
      <c r="D93" s="120"/>
      <c r="E93" s="120"/>
      <c r="F93" s="120"/>
      <c r="G93" s="190"/>
      <c r="H93" s="190"/>
      <c r="I93" s="190"/>
      <c r="J93" s="191"/>
      <c r="K93" s="191"/>
      <c r="L93" s="191"/>
      <c r="M93" s="192"/>
      <c r="N93" s="214"/>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4.4">
      <c r="A94" s="120"/>
      <c r="B94" s="120"/>
      <c r="C94" s="120"/>
      <c r="D94" s="120"/>
      <c r="E94" s="120"/>
      <c r="F94" s="120"/>
      <c r="G94" s="190"/>
      <c r="H94" s="190"/>
      <c r="I94" s="190"/>
      <c r="J94" s="191"/>
      <c r="K94" s="191"/>
      <c r="L94" s="191"/>
      <c r="M94" s="192"/>
      <c r="N94" s="214"/>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4.4">
      <c r="A95" s="120"/>
      <c r="B95" s="120"/>
      <c r="C95" s="120"/>
      <c r="D95" s="120"/>
      <c r="E95" s="120"/>
      <c r="F95" s="120"/>
      <c r="G95" s="190"/>
      <c r="H95" s="190"/>
      <c r="I95" s="190"/>
      <c r="J95" s="191"/>
      <c r="K95" s="191"/>
      <c r="L95" s="191"/>
      <c r="M95" s="192"/>
      <c r="N95" s="214"/>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4.4">
      <c r="A96" s="120"/>
      <c r="B96" s="120"/>
      <c r="C96" s="120"/>
      <c r="D96" s="120"/>
      <c r="E96" s="120"/>
      <c r="F96" s="120"/>
      <c r="G96" s="190"/>
      <c r="H96" s="190"/>
      <c r="I96" s="190"/>
      <c r="J96" s="191"/>
      <c r="K96" s="191"/>
      <c r="L96" s="191"/>
      <c r="M96" s="192"/>
      <c r="N96" s="214"/>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4.4">
      <c r="A97" s="120"/>
      <c r="B97" s="120"/>
      <c r="C97" s="120"/>
      <c r="D97" s="120"/>
      <c r="E97" s="120"/>
      <c r="F97" s="120"/>
      <c r="G97" s="190"/>
      <c r="H97" s="190"/>
      <c r="I97" s="190"/>
      <c r="J97" s="191"/>
      <c r="K97" s="191"/>
      <c r="L97" s="191"/>
      <c r="M97" s="192"/>
      <c r="N97" s="214"/>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4.4">
      <c r="A98" s="120"/>
      <c r="B98" s="120"/>
      <c r="C98" s="120"/>
      <c r="D98" s="120"/>
      <c r="E98" s="120"/>
      <c r="F98" s="120"/>
      <c r="G98" s="190"/>
      <c r="H98" s="190"/>
      <c r="I98" s="190"/>
      <c r="J98" s="191"/>
      <c r="K98" s="191"/>
      <c r="L98" s="191"/>
      <c r="M98" s="192"/>
      <c r="N98" s="214"/>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4.4">
      <c r="A99" s="120"/>
      <c r="B99" s="120"/>
      <c r="C99" s="120"/>
      <c r="D99" s="120"/>
      <c r="E99" s="120"/>
      <c r="F99" s="120"/>
      <c r="G99" s="190"/>
      <c r="H99" s="190"/>
      <c r="I99" s="190"/>
      <c r="J99" s="191"/>
      <c r="K99" s="191"/>
      <c r="L99" s="191"/>
      <c r="M99" s="192"/>
      <c r="N99" s="214"/>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4.4">
      <c r="A100" s="120"/>
      <c r="B100" s="120"/>
      <c r="C100" s="120"/>
      <c r="D100" s="120"/>
      <c r="E100" s="120"/>
      <c r="F100" s="120"/>
      <c r="G100" s="190"/>
      <c r="H100" s="190"/>
      <c r="I100" s="190"/>
      <c r="J100" s="191"/>
      <c r="K100" s="191"/>
      <c r="L100" s="191"/>
      <c r="M100" s="192"/>
      <c r="N100" s="214"/>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4.4">
      <c r="A101" s="120"/>
      <c r="B101" s="120"/>
      <c r="C101" s="120"/>
      <c r="D101" s="120"/>
      <c r="E101" s="120"/>
      <c r="F101" s="120"/>
      <c r="G101" s="190"/>
      <c r="H101" s="190"/>
      <c r="I101" s="190"/>
      <c r="J101" s="191"/>
      <c r="K101" s="191"/>
      <c r="L101" s="191"/>
      <c r="M101" s="192"/>
      <c r="N101" s="214"/>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4.4">
      <c r="A102" s="120"/>
      <c r="B102" s="120"/>
      <c r="C102" s="120"/>
      <c r="D102" s="120"/>
      <c r="E102" s="120"/>
      <c r="F102" s="120"/>
      <c r="G102" s="190"/>
      <c r="H102" s="190"/>
      <c r="I102" s="190"/>
      <c r="J102" s="191"/>
      <c r="K102" s="191"/>
      <c r="L102" s="191"/>
      <c r="M102" s="192"/>
      <c r="N102" s="214"/>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4.4">
      <c r="A103" s="120"/>
      <c r="B103" s="120"/>
      <c r="C103" s="120"/>
      <c r="D103" s="120"/>
      <c r="E103" s="120"/>
      <c r="F103" s="120"/>
      <c r="G103" s="190"/>
      <c r="H103" s="190"/>
      <c r="I103" s="190"/>
      <c r="J103" s="191"/>
      <c r="K103" s="191"/>
      <c r="L103" s="191"/>
      <c r="M103" s="192"/>
      <c r="N103" s="214"/>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4.4">
      <c r="A104" s="120"/>
      <c r="B104" s="120"/>
      <c r="C104" s="120"/>
      <c r="D104" s="120"/>
      <c r="E104" s="120"/>
      <c r="F104" s="120"/>
      <c r="G104" s="190"/>
      <c r="H104" s="190"/>
      <c r="I104" s="190"/>
      <c r="J104" s="191"/>
      <c r="K104" s="191"/>
      <c r="L104" s="191"/>
      <c r="M104" s="192"/>
      <c r="N104" s="214"/>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4.4">
      <c r="A105" s="120"/>
      <c r="B105" s="120"/>
      <c r="C105" s="120"/>
      <c r="D105" s="120"/>
      <c r="E105" s="120"/>
      <c r="F105" s="120"/>
      <c r="G105" s="190"/>
      <c r="H105" s="190"/>
      <c r="I105" s="190"/>
      <c r="J105" s="191"/>
      <c r="K105" s="191"/>
      <c r="L105" s="191"/>
      <c r="M105" s="192"/>
      <c r="N105" s="214"/>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4.4">
      <c r="A106" s="120"/>
      <c r="B106" s="120"/>
      <c r="C106" s="120"/>
      <c r="D106" s="120"/>
      <c r="E106" s="120"/>
      <c r="F106" s="120"/>
      <c r="G106" s="190"/>
      <c r="H106" s="190"/>
      <c r="I106" s="190"/>
      <c r="J106" s="191"/>
      <c r="K106" s="191"/>
      <c r="L106" s="191"/>
      <c r="M106" s="192"/>
      <c r="N106" s="214"/>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4.4">
      <c r="A107" s="120"/>
      <c r="B107" s="120"/>
      <c r="C107" s="120"/>
      <c r="D107" s="120"/>
      <c r="E107" s="120"/>
      <c r="F107" s="120"/>
      <c r="G107" s="190"/>
      <c r="H107" s="190"/>
      <c r="I107" s="190"/>
      <c r="J107" s="191"/>
      <c r="K107" s="191"/>
      <c r="L107" s="191"/>
      <c r="M107" s="192"/>
      <c r="N107" s="214"/>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4.4">
      <c r="A108" s="120"/>
      <c r="B108" s="120"/>
      <c r="C108" s="120"/>
      <c r="D108" s="120"/>
      <c r="E108" s="120"/>
      <c r="F108" s="120"/>
      <c r="G108" s="190"/>
      <c r="H108" s="190"/>
      <c r="I108" s="190"/>
      <c r="J108" s="191"/>
      <c r="K108" s="191"/>
      <c r="L108" s="191"/>
      <c r="M108" s="192"/>
      <c r="N108" s="214"/>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4.4">
      <c r="A109" s="120"/>
      <c r="B109" s="120"/>
      <c r="C109" s="120"/>
      <c r="D109" s="120"/>
      <c r="E109" s="120"/>
      <c r="F109" s="120"/>
      <c r="G109" s="190"/>
      <c r="H109" s="190"/>
      <c r="I109" s="190"/>
      <c r="J109" s="191"/>
      <c r="K109" s="191"/>
      <c r="L109" s="191"/>
      <c r="M109" s="192"/>
      <c r="N109" s="214"/>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4.4">
      <c r="A110" s="120"/>
      <c r="B110" s="120"/>
      <c r="C110" s="120"/>
      <c r="D110" s="120"/>
      <c r="E110" s="120"/>
      <c r="F110" s="120"/>
      <c r="G110" s="190"/>
      <c r="H110" s="190"/>
      <c r="I110" s="190"/>
      <c r="J110" s="191"/>
      <c r="K110" s="191"/>
      <c r="L110" s="191"/>
      <c r="M110" s="192"/>
      <c r="N110" s="214"/>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4.4">
      <c r="A111" s="120"/>
      <c r="B111" s="120"/>
      <c r="C111" s="120"/>
      <c r="D111" s="120"/>
      <c r="E111" s="120"/>
      <c r="F111" s="120"/>
      <c r="G111" s="190"/>
      <c r="H111" s="190"/>
      <c r="I111" s="190"/>
      <c r="J111" s="191"/>
      <c r="K111" s="191"/>
      <c r="L111" s="191"/>
      <c r="M111" s="192"/>
      <c r="N111" s="214"/>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4.4">
      <c r="A112" s="120"/>
      <c r="B112" s="120"/>
      <c r="C112" s="120"/>
      <c r="D112" s="120"/>
      <c r="E112" s="120"/>
      <c r="F112" s="120"/>
      <c r="G112" s="190"/>
      <c r="H112" s="190"/>
      <c r="I112" s="190"/>
      <c r="J112" s="191"/>
      <c r="K112" s="191"/>
      <c r="L112" s="191"/>
      <c r="M112" s="192"/>
      <c r="N112" s="214"/>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4.4">
      <c r="A113" s="120"/>
      <c r="B113" s="120"/>
      <c r="C113" s="120"/>
      <c r="D113" s="120"/>
      <c r="E113" s="120"/>
      <c r="F113" s="120"/>
      <c r="G113" s="190"/>
      <c r="H113" s="190"/>
      <c r="I113" s="190"/>
      <c r="J113" s="191"/>
      <c r="K113" s="191"/>
      <c r="L113" s="191"/>
      <c r="M113" s="192"/>
      <c r="N113" s="214"/>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4.4">
      <c r="A114" s="120"/>
      <c r="B114" s="120"/>
      <c r="C114" s="120"/>
      <c r="D114" s="120"/>
      <c r="E114" s="120"/>
      <c r="F114" s="120"/>
      <c r="G114" s="190"/>
      <c r="H114" s="190"/>
      <c r="I114" s="190"/>
      <c r="J114" s="191"/>
      <c r="K114" s="191"/>
      <c r="L114" s="191"/>
      <c r="M114" s="192"/>
      <c r="N114" s="214"/>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4.4">
      <c r="A115" s="120"/>
      <c r="B115" s="120"/>
      <c r="C115" s="120"/>
      <c r="D115" s="120"/>
      <c r="E115" s="120"/>
      <c r="F115" s="120"/>
      <c r="G115" s="190"/>
      <c r="H115" s="190"/>
      <c r="I115" s="190"/>
      <c r="J115" s="191"/>
      <c r="K115" s="191"/>
      <c r="L115" s="191"/>
      <c r="M115" s="192"/>
      <c r="N115" s="214"/>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4.4">
      <c r="A116" s="120"/>
      <c r="B116" s="120"/>
      <c r="C116" s="120"/>
      <c r="D116" s="120"/>
      <c r="E116" s="120"/>
      <c r="F116" s="120"/>
      <c r="G116" s="190"/>
      <c r="H116" s="190"/>
      <c r="I116" s="190"/>
      <c r="J116" s="191"/>
      <c r="K116" s="191"/>
      <c r="L116" s="191"/>
      <c r="M116" s="192"/>
      <c r="N116" s="214"/>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4.4">
      <c r="A117" s="120"/>
      <c r="B117" s="120"/>
      <c r="C117" s="120"/>
      <c r="D117" s="120"/>
      <c r="E117" s="120"/>
      <c r="F117" s="120"/>
      <c r="G117" s="190"/>
      <c r="H117" s="190"/>
      <c r="I117" s="190"/>
      <c r="J117" s="191"/>
      <c r="K117" s="191"/>
      <c r="L117" s="191"/>
      <c r="M117" s="192"/>
      <c r="N117" s="214"/>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4.4">
      <c r="A118" s="120"/>
      <c r="B118" s="120"/>
      <c r="C118" s="120"/>
      <c r="D118" s="120"/>
      <c r="E118" s="120"/>
      <c r="F118" s="120"/>
      <c r="G118" s="190"/>
      <c r="H118" s="190"/>
      <c r="I118" s="190"/>
      <c r="J118" s="191"/>
      <c r="K118" s="191"/>
      <c r="L118" s="191"/>
      <c r="M118" s="192"/>
      <c r="N118" s="214"/>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4.4">
      <c r="A119" s="120"/>
      <c r="B119" s="120"/>
      <c r="C119" s="120"/>
      <c r="D119" s="120"/>
      <c r="E119" s="120"/>
      <c r="F119" s="120"/>
      <c r="G119" s="190"/>
      <c r="H119" s="190"/>
      <c r="I119" s="190"/>
      <c r="J119" s="191"/>
      <c r="K119" s="191"/>
      <c r="L119" s="191"/>
      <c r="M119" s="192"/>
      <c r="N119" s="214"/>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4.4">
      <c r="A120" s="120"/>
      <c r="B120" s="120"/>
      <c r="C120" s="120"/>
      <c r="D120" s="120"/>
      <c r="E120" s="120"/>
      <c r="F120" s="120"/>
      <c r="G120" s="190"/>
      <c r="H120" s="190"/>
      <c r="I120" s="190"/>
      <c r="J120" s="191"/>
      <c r="K120" s="191"/>
      <c r="L120" s="191"/>
      <c r="M120" s="192"/>
      <c r="N120" s="214"/>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4.4">
      <c r="A121" s="120"/>
      <c r="B121" s="120"/>
      <c r="C121" s="120"/>
      <c r="D121" s="120"/>
      <c r="E121" s="120"/>
      <c r="F121" s="120"/>
      <c r="G121" s="190"/>
      <c r="H121" s="190"/>
      <c r="I121" s="190"/>
      <c r="J121" s="191"/>
      <c r="K121" s="191"/>
      <c r="L121" s="191"/>
      <c r="M121" s="192"/>
      <c r="N121" s="214"/>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4.4">
      <c r="A122" s="120"/>
      <c r="B122" s="120"/>
      <c r="C122" s="120"/>
      <c r="D122" s="120"/>
      <c r="E122" s="120"/>
      <c r="F122" s="120"/>
      <c r="G122" s="190"/>
      <c r="H122" s="190"/>
      <c r="I122" s="190"/>
      <c r="J122" s="191"/>
      <c r="K122" s="191"/>
      <c r="L122" s="191"/>
      <c r="M122" s="192"/>
      <c r="N122" s="214"/>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4.4">
      <c r="A123" s="120"/>
      <c r="B123" s="120"/>
      <c r="C123" s="120"/>
      <c r="D123" s="120"/>
      <c r="E123" s="120"/>
      <c r="F123" s="120"/>
      <c r="G123" s="190"/>
      <c r="H123" s="190"/>
      <c r="I123" s="190"/>
      <c r="J123" s="191"/>
      <c r="K123" s="191"/>
      <c r="L123" s="191"/>
      <c r="M123" s="192"/>
      <c r="N123" s="214"/>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4.4">
      <c r="A124" s="120"/>
      <c r="B124" s="120"/>
      <c r="C124" s="120"/>
      <c r="D124" s="120"/>
      <c r="E124" s="120"/>
      <c r="F124" s="120"/>
      <c r="G124" s="190"/>
      <c r="H124" s="190"/>
      <c r="I124" s="190"/>
      <c r="J124" s="191"/>
      <c r="K124" s="191"/>
      <c r="L124" s="191"/>
      <c r="M124" s="192"/>
      <c r="N124" s="214"/>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4.4">
      <c r="A125" s="120"/>
      <c r="B125" s="120"/>
      <c r="C125" s="120"/>
      <c r="D125" s="120"/>
      <c r="E125" s="120"/>
      <c r="F125" s="120"/>
      <c r="G125" s="190"/>
      <c r="H125" s="190"/>
      <c r="I125" s="190"/>
      <c r="J125" s="191"/>
      <c r="K125" s="191"/>
      <c r="L125" s="191"/>
      <c r="M125" s="192"/>
      <c r="N125" s="214"/>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4.4">
      <c r="A126" s="120"/>
      <c r="B126" s="120"/>
      <c r="C126" s="120"/>
      <c r="D126" s="120"/>
      <c r="E126" s="120"/>
      <c r="F126" s="120"/>
      <c r="G126" s="190"/>
      <c r="H126" s="190"/>
      <c r="I126" s="190"/>
      <c r="J126" s="191"/>
      <c r="K126" s="191"/>
      <c r="L126" s="191"/>
      <c r="M126" s="192"/>
      <c r="N126" s="214"/>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4.4">
      <c r="A127" s="120"/>
      <c r="B127" s="120"/>
      <c r="C127" s="120"/>
      <c r="D127" s="120"/>
      <c r="E127" s="120"/>
      <c r="F127" s="120"/>
      <c r="G127" s="190"/>
      <c r="H127" s="190"/>
      <c r="I127" s="190"/>
      <c r="J127" s="191"/>
      <c r="K127" s="191"/>
      <c r="L127" s="191"/>
      <c r="M127" s="192"/>
      <c r="N127" s="214"/>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4.4">
      <c r="A128" s="120"/>
      <c r="B128" s="120"/>
      <c r="C128" s="120"/>
      <c r="D128" s="120"/>
      <c r="E128" s="120"/>
      <c r="F128" s="120"/>
      <c r="G128" s="190"/>
      <c r="H128" s="190"/>
      <c r="I128" s="190"/>
      <c r="J128" s="191"/>
      <c r="K128" s="191"/>
      <c r="L128" s="191"/>
      <c r="M128" s="192"/>
      <c r="N128" s="214"/>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4.4">
      <c r="A129" s="120"/>
      <c r="B129" s="120"/>
      <c r="C129" s="120"/>
      <c r="D129" s="120"/>
      <c r="E129" s="120"/>
      <c r="F129" s="120"/>
      <c r="G129" s="190"/>
      <c r="H129" s="190"/>
      <c r="I129" s="190"/>
      <c r="J129" s="191"/>
      <c r="K129" s="191"/>
      <c r="L129" s="191"/>
      <c r="M129" s="192"/>
      <c r="N129" s="214"/>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4.4">
      <c r="A130" s="120"/>
      <c r="B130" s="120"/>
      <c r="C130" s="120"/>
      <c r="D130" s="120"/>
      <c r="E130" s="120"/>
      <c r="F130" s="120"/>
      <c r="G130" s="190"/>
      <c r="H130" s="190"/>
      <c r="I130" s="190"/>
      <c r="J130" s="191"/>
      <c r="K130" s="191"/>
      <c r="L130" s="191"/>
      <c r="M130" s="192"/>
      <c r="N130" s="214"/>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4.4">
      <c r="A131" s="120"/>
      <c r="B131" s="120"/>
      <c r="C131" s="120"/>
      <c r="D131" s="120"/>
      <c r="E131" s="120"/>
      <c r="F131" s="120"/>
      <c r="G131" s="190"/>
      <c r="H131" s="190"/>
      <c r="I131" s="190"/>
      <c r="J131" s="191"/>
      <c r="K131" s="191"/>
      <c r="L131" s="191"/>
      <c r="M131" s="192"/>
      <c r="N131" s="214"/>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4.4">
      <c r="A132" s="120"/>
      <c r="B132" s="120"/>
      <c r="C132" s="120"/>
      <c r="D132" s="120"/>
      <c r="E132" s="120"/>
      <c r="F132" s="120"/>
      <c r="G132" s="190"/>
      <c r="H132" s="190"/>
      <c r="I132" s="190"/>
      <c r="J132" s="191"/>
      <c r="K132" s="191"/>
      <c r="L132" s="191"/>
      <c r="M132" s="192"/>
      <c r="N132" s="214"/>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4.4">
      <c r="A133" s="120"/>
      <c r="B133" s="120"/>
      <c r="C133" s="120"/>
      <c r="D133" s="120"/>
      <c r="E133" s="120"/>
      <c r="F133" s="120"/>
      <c r="G133" s="190"/>
      <c r="H133" s="190"/>
      <c r="I133" s="190"/>
      <c r="J133" s="191"/>
      <c r="K133" s="191"/>
      <c r="L133" s="191"/>
      <c r="M133" s="192"/>
      <c r="N133" s="214"/>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4.4">
      <c r="A134" s="120"/>
      <c r="B134" s="120"/>
      <c r="C134" s="120"/>
      <c r="D134" s="120"/>
      <c r="E134" s="120"/>
      <c r="F134" s="120"/>
      <c r="G134" s="190"/>
      <c r="H134" s="190"/>
      <c r="I134" s="190"/>
      <c r="J134" s="191"/>
      <c r="K134" s="191"/>
      <c r="L134" s="191"/>
      <c r="M134" s="192"/>
      <c r="N134" s="214"/>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4.4">
      <c r="A135" s="120"/>
      <c r="B135" s="120"/>
      <c r="C135" s="120"/>
      <c r="D135" s="120"/>
      <c r="E135" s="120"/>
      <c r="F135" s="120"/>
      <c r="G135" s="190"/>
      <c r="H135" s="190"/>
      <c r="I135" s="190"/>
      <c r="J135" s="191"/>
      <c r="K135" s="191"/>
      <c r="L135" s="191"/>
      <c r="M135" s="192"/>
      <c r="N135" s="214"/>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4.4">
      <c r="A136" s="120"/>
      <c r="B136" s="120"/>
      <c r="C136" s="120"/>
      <c r="D136" s="120"/>
      <c r="E136" s="120"/>
      <c r="F136" s="120"/>
      <c r="G136" s="190"/>
      <c r="H136" s="190"/>
      <c r="I136" s="190"/>
      <c r="J136" s="191"/>
      <c r="K136" s="191"/>
      <c r="L136" s="191"/>
      <c r="M136" s="192"/>
      <c r="N136" s="214"/>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4.4">
      <c r="A137" s="120"/>
      <c r="B137" s="120"/>
      <c r="C137" s="120"/>
      <c r="D137" s="120"/>
      <c r="E137" s="120"/>
      <c r="F137" s="120"/>
      <c r="G137" s="190"/>
      <c r="H137" s="190"/>
      <c r="I137" s="190"/>
      <c r="J137" s="191"/>
      <c r="K137" s="191"/>
      <c r="L137" s="191"/>
      <c r="M137" s="192"/>
      <c r="N137" s="214"/>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4.4">
      <c r="A138" s="120"/>
      <c r="B138" s="120"/>
      <c r="C138" s="120"/>
      <c r="D138" s="120"/>
      <c r="E138" s="120"/>
      <c r="F138" s="120"/>
      <c r="G138" s="190"/>
      <c r="H138" s="190"/>
      <c r="I138" s="190"/>
      <c r="J138" s="191"/>
      <c r="K138" s="191"/>
      <c r="L138" s="191"/>
      <c r="M138" s="192"/>
      <c r="N138" s="214"/>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4.4">
      <c r="A139" s="120"/>
      <c r="B139" s="120"/>
      <c r="C139" s="120"/>
      <c r="D139" s="120"/>
      <c r="E139" s="120"/>
      <c r="F139" s="120"/>
      <c r="G139" s="190"/>
      <c r="H139" s="190"/>
      <c r="I139" s="190"/>
      <c r="J139" s="191"/>
      <c r="K139" s="191"/>
      <c r="L139" s="191"/>
      <c r="M139" s="192"/>
      <c r="N139" s="214"/>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4.4">
      <c r="A140" s="120"/>
      <c r="B140" s="120"/>
      <c r="C140" s="120"/>
      <c r="D140" s="120"/>
      <c r="E140" s="120"/>
      <c r="F140" s="120"/>
      <c r="G140" s="190"/>
      <c r="H140" s="190"/>
      <c r="I140" s="190"/>
      <c r="J140" s="191"/>
      <c r="K140" s="191"/>
      <c r="L140" s="191"/>
      <c r="M140" s="192"/>
      <c r="N140" s="214"/>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4.4">
      <c r="A141" s="120"/>
      <c r="B141" s="120"/>
      <c r="C141" s="120"/>
      <c r="D141" s="120"/>
      <c r="E141" s="120"/>
      <c r="F141" s="120"/>
      <c r="G141" s="190"/>
      <c r="H141" s="190"/>
      <c r="I141" s="190"/>
      <c r="J141" s="191"/>
      <c r="K141" s="191"/>
      <c r="L141" s="191"/>
      <c r="M141" s="192"/>
      <c r="N141" s="214"/>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4.4">
      <c r="A142" s="120"/>
      <c r="B142" s="120"/>
      <c r="C142" s="120"/>
      <c r="D142" s="120"/>
      <c r="E142" s="120"/>
      <c r="F142" s="120"/>
      <c r="G142" s="190"/>
      <c r="H142" s="190"/>
      <c r="I142" s="190"/>
      <c r="J142" s="191"/>
      <c r="K142" s="191"/>
      <c r="L142" s="191"/>
      <c r="M142" s="192"/>
      <c r="N142" s="214"/>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4.4">
      <c r="A143" s="120"/>
      <c r="B143" s="120"/>
      <c r="C143" s="120"/>
      <c r="D143" s="120"/>
      <c r="E143" s="120"/>
      <c r="F143" s="120"/>
      <c r="G143" s="190"/>
      <c r="H143" s="190"/>
      <c r="I143" s="190"/>
      <c r="J143" s="191"/>
      <c r="K143" s="191"/>
      <c r="L143" s="191"/>
      <c r="M143" s="192"/>
      <c r="N143" s="214"/>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4.4">
      <c r="A144" s="120"/>
      <c r="B144" s="120"/>
      <c r="C144" s="120"/>
      <c r="D144" s="120"/>
      <c r="E144" s="120"/>
      <c r="F144" s="120"/>
      <c r="G144" s="190"/>
      <c r="H144" s="190"/>
      <c r="I144" s="190"/>
      <c r="J144" s="191"/>
      <c r="K144" s="191"/>
      <c r="L144" s="191"/>
      <c r="M144" s="192"/>
      <c r="N144" s="214"/>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4.4">
      <c r="A145" s="120"/>
      <c r="B145" s="120"/>
      <c r="C145" s="120"/>
      <c r="D145" s="120"/>
      <c r="E145" s="120"/>
      <c r="F145" s="120"/>
      <c r="G145" s="190"/>
      <c r="H145" s="190"/>
      <c r="I145" s="190"/>
      <c r="J145" s="191"/>
      <c r="K145" s="191"/>
      <c r="L145" s="191"/>
      <c r="M145" s="192"/>
      <c r="N145" s="214"/>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4.4">
      <c r="A146" s="120"/>
      <c r="B146" s="120"/>
      <c r="C146" s="120"/>
      <c r="D146" s="120"/>
      <c r="E146" s="120"/>
      <c r="F146" s="120"/>
      <c r="G146" s="190"/>
      <c r="H146" s="190"/>
      <c r="I146" s="190"/>
      <c r="J146" s="191"/>
      <c r="K146" s="191"/>
      <c r="L146" s="191"/>
      <c r="M146" s="192"/>
      <c r="N146" s="214"/>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4.4">
      <c r="A147" s="120"/>
      <c r="B147" s="120"/>
      <c r="C147" s="120"/>
      <c r="D147" s="120"/>
      <c r="E147" s="120"/>
      <c r="F147" s="120"/>
      <c r="G147" s="190"/>
      <c r="H147" s="190"/>
      <c r="I147" s="190"/>
      <c r="J147" s="191"/>
      <c r="K147" s="191"/>
      <c r="L147" s="191"/>
      <c r="M147" s="192"/>
      <c r="N147" s="214"/>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4.4">
      <c r="A148" s="120"/>
      <c r="B148" s="120"/>
      <c r="C148" s="120"/>
      <c r="D148" s="120"/>
      <c r="E148" s="120"/>
      <c r="F148" s="120"/>
      <c r="G148" s="190"/>
      <c r="H148" s="190"/>
      <c r="I148" s="190"/>
      <c r="J148" s="191"/>
      <c r="K148" s="191"/>
      <c r="L148" s="191"/>
      <c r="M148" s="192"/>
      <c r="N148" s="214"/>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4.4">
      <c r="A149" s="120"/>
      <c r="B149" s="120"/>
      <c r="C149" s="120"/>
      <c r="D149" s="120"/>
      <c r="E149" s="120"/>
      <c r="F149" s="120"/>
      <c r="G149" s="190"/>
      <c r="H149" s="190"/>
      <c r="I149" s="190"/>
      <c r="J149" s="191"/>
      <c r="K149" s="191"/>
      <c r="L149" s="191"/>
      <c r="M149" s="192"/>
      <c r="N149" s="214"/>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4.4">
      <c r="A150" s="120"/>
      <c r="B150" s="120"/>
      <c r="C150" s="120"/>
      <c r="D150" s="120"/>
      <c r="E150" s="120"/>
      <c r="F150" s="120"/>
      <c r="G150" s="190"/>
      <c r="H150" s="190"/>
      <c r="I150" s="190"/>
      <c r="J150" s="191"/>
      <c r="K150" s="191"/>
      <c r="L150" s="191"/>
      <c r="M150" s="192"/>
      <c r="N150" s="214"/>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4.4">
      <c r="A151" s="120"/>
      <c r="B151" s="120"/>
      <c r="C151" s="120"/>
      <c r="D151" s="120"/>
      <c r="E151" s="120"/>
      <c r="F151" s="120"/>
      <c r="G151" s="190"/>
      <c r="H151" s="190"/>
      <c r="I151" s="190"/>
      <c r="J151" s="191"/>
      <c r="K151" s="191"/>
      <c r="L151" s="191"/>
      <c r="M151" s="192"/>
      <c r="N151" s="214"/>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4.4">
      <c r="A152" s="120"/>
      <c r="B152" s="120"/>
      <c r="C152" s="120"/>
      <c r="D152" s="120"/>
      <c r="E152" s="120"/>
      <c r="F152" s="120"/>
      <c r="G152" s="190"/>
      <c r="H152" s="190"/>
      <c r="I152" s="190"/>
      <c r="J152" s="191"/>
      <c r="K152" s="191"/>
      <c r="L152" s="191"/>
      <c r="M152" s="192"/>
      <c r="N152" s="214"/>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4.4">
      <c r="A153" s="120"/>
      <c r="B153" s="120"/>
      <c r="C153" s="120"/>
      <c r="D153" s="120"/>
      <c r="E153" s="120"/>
      <c r="F153" s="120"/>
      <c r="G153" s="190"/>
      <c r="H153" s="190"/>
      <c r="I153" s="190"/>
      <c r="J153" s="191"/>
      <c r="K153" s="191"/>
      <c r="L153" s="191"/>
      <c r="M153" s="192"/>
      <c r="N153" s="214"/>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4.4">
      <c r="A154" s="120"/>
      <c r="B154" s="120"/>
      <c r="C154" s="120"/>
      <c r="D154" s="120"/>
      <c r="E154" s="120"/>
      <c r="F154" s="120"/>
      <c r="G154" s="190"/>
      <c r="H154" s="190"/>
      <c r="I154" s="190"/>
      <c r="J154" s="191"/>
      <c r="K154" s="191"/>
      <c r="L154" s="191"/>
      <c r="M154" s="192"/>
      <c r="N154" s="214"/>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4.4">
      <c r="A155" s="120"/>
      <c r="B155" s="120"/>
      <c r="C155" s="120"/>
      <c r="D155" s="120"/>
      <c r="E155" s="120"/>
      <c r="F155" s="120"/>
      <c r="G155" s="190"/>
      <c r="H155" s="190"/>
      <c r="I155" s="190"/>
      <c r="J155" s="191"/>
      <c r="K155" s="191"/>
      <c r="L155" s="191"/>
      <c r="M155" s="192"/>
      <c r="N155" s="214"/>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4.4">
      <c r="A156" s="120"/>
      <c r="B156" s="120"/>
      <c r="C156" s="120"/>
      <c r="D156" s="120"/>
      <c r="E156" s="120"/>
      <c r="F156" s="120"/>
      <c r="G156" s="190"/>
      <c r="H156" s="190"/>
      <c r="I156" s="190"/>
      <c r="J156" s="191"/>
      <c r="K156" s="191"/>
      <c r="L156" s="191"/>
      <c r="M156" s="192"/>
      <c r="N156" s="214"/>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4.4">
      <c r="A157" s="120"/>
      <c r="B157" s="120"/>
      <c r="C157" s="120"/>
      <c r="D157" s="120"/>
      <c r="E157" s="120"/>
      <c r="F157" s="120"/>
      <c r="G157" s="190"/>
      <c r="H157" s="190"/>
      <c r="I157" s="190"/>
      <c r="J157" s="191"/>
      <c r="K157" s="191"/>
      <c r="L157" s="191"/>
      <c r="M157" s="192"/>
      <c r="N157" s="214"/>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4.4">
      <c r="A158" s="120"/>
      <c r="B158" s="120"/>
      <c r="C158" s="120"/>
      <c r="D158" s="120"/>
      <c r="E158" s="120"/>
      <c r="F158" s="120"/>
      <c r="G158" s="190"/>
      <c r="H158" s="190"/>
      <c r="I158" s="190"/>
      <c r="J158" s="191"/>
      <c r="K158" s="191"/>
      <c r="L158" s="191"/>
      <c r="M158" s="192"/>
      <c r="N158" s="214"/>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4.4">
      <c r="A159" s="120"/>
      <c r="B159" s="120"/>
      <c r="C159" s="120"/>
      <c r="D159" s="120"/>
      <c r="E159" s="120"/>
      <c r="F159" s="120"/>
      <c r="G159" s="190"/>
      <c r="H159" s="190"/>
      <c r="I159" s="190"/>
      <c r="J159" s="191"/>
      <c r="K159" s="191"/>
      <c r="L159" s="191"/>
      <c r="M159" s="192"/>
      <c r="N159" s="214"/>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4.4">
      <c r="A160" s="120"/>
      <c r="B160" s="120"/>
      <c r="C160" s="120"/>
      <c r="D160" s="120"/>
      <c r="E160" s="120"/>
      <c r="F160" s="120"/>
      <c r="G160" s="190"/>
      <c r="H160" s="190"/>
      <c r="I160" s="190"/>
      <c r="J160" s="191"/>
      <c r="K160" s="191"/>
      <c r="L160" s="191"/>
      <c r="M160" s="192"/>
      <c r="N160" s="214"/>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4.4">
      <c r="A161" s="120"/>
      <c r="B161" s="120"/>
      <c r="C161" s="120"/>
      <c r="D161" s="120"/>
      <c r="E161" s="120"/>
      <c r="F161" s="120"/>
      <c r="G161" s="190"/>
      <c r="H161" s="190"/>
      <c r="I161" s="190"/>
      <c r="J161" s="191"/>
      <c r="K161" s="191"/>
      <c r="L161" s="191"/>
      <c r="M161" s="192"/>
      <c r="N161" s="214"/>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4.4">
      <c r="A162" s="120"/>
      <c r="B162" s="120"/>
      <c r="C162" s="120"/>
      <c r="D162" s="120"/>
      <c r="E162" s="120"/>
      <c r="F162" s="120"/>
      <c r="G162" s="190"/>
      <c r="H162" s="190"/>
      <c r="I162" s="190"/>
      <c r="J162" s="191"/>
      <c r="K162" s="191"/>
      <c r="L162" s="191"/>
      <c r="M162" s="192"/>
      <c r="N162" s="214"/>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4.4">
      <c r="A163" s="120"/>
      <c r="B163" s="120"/>
      <c r="C163" s="120"/>
      <c r="D163" s="120"/>
      <c r="E163" s="120"/>
      <c r="F163" s="120"/>
      <c r="G163" s="190"/>
      <c r="H163" s="190"/>
      <c r="I163" s="190"/>
      <c r="J163" s="191"/>
      <c r="K163" s="191"/>
      <c r="L163" s="191"/>
      <c r="M163" s="192"/>
      <c r="N163" s="214"/>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4.4">
      <c r="A164" s="120"/>
      <c r="B164" s="120"/>
      <c r="C164" s="120"/>
      <c r="D164" s="120"/>
      <c r="E164" s="120"/>
      <c r="F164" s="120"/>
      <c r="G164" s="190"/>
      <c r="H164" s="190"/>
      <c r="I164" s="190"/>
      <c r="J164" s="191"/>
      <c r="K164" s="191"/>
      <c r="L164" s="191"/>
      <c r="M164" s="192"/>
      <c r="N164" s="214"/>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4.4">
      <c r="A165" s="120"/>
      <c r="B165" s="120"/>
      <c r="C165" s="120"/>
      <c r="D165" s="120"/>
      <c r="E165" s="120"/>
      <c r="F165" s="120"/>
      <c r="G165" s="190"/>
      <c r="H165" s="190"/>
      <c r="I165" s="190"/>
      <c r="J165" s="191"/>
      <c r="K165" s="191"/>
      <c r="L165" s="191"/>
      <c r="M165" s="192"/>
      <c r="N165" s="214"/>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4.4">
      <c r="A166" s="120"/>
      <c r="B166" s="120"/>
      <c r="C166" s="120"/>
      <c r="D166" s="120"/>
      <c r="E166" s="120"/>
      <c r="F166" s="120"/>
      <c r="G166" s="190"/>
      <c r="H166" s="190"/>
      <c r="I166" s="190"/>
      <c r="J166" s="191"/>
      <c r="K166" s="191"/>
      <c r="L166" s="191"/>
      <c r="M166" s="192"/>
      <c r="N166" s="214"/>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4.4">
      <c r="A167" s="120"/>
      <c r="B167" s="120"/>
      <c r="C167" s="120"/>
      <c r="D167" s="120"/>
      <c r="E167" s="120"/>
      <c r="F167" s="120"/>
      <c r="G167" s="190"/>
      <c r="H167" s="190"/>
      <c r="I167" s="190"/>
      <c r="J167" s="191"/>
      <c r="K167" s="191"/>
      <c r="L167" s="191"/>
      <c r="M167" s="192"/>
      <c r="N167" s="214"/>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4.4">
      <c r="A168" s="120"/>
      <c r="B168" s="120"/>
      <c r="C168" s="120"/>
      <c r="D168" s="120"/>
      <c r="E168" s="120"/>
      <c r="F168" s="120"/>
      <c r="G168" s="190"/>
      <c r="H168" s="190"/>
      <c r="I168" s="190"/>
      <c r="J168" s="191"/>
      <c r="K168" s="191"/>
      <c r="L168" s="191"/>
      <c r="M168" s="192"/>
      <c r="N168" s="214"/>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4.4">
      <c r="A169" s="120"/>
      <c r="B169" s="120"/>
      <c r="C169" s="120"/>
      <c r="D169" s="120"/>
      <c r="E169" s="120"/>
      <c r="F169" s="120"/>
      <c r="G169" s="190"/>
      <c r="H169" s="190"/>
      <c r="I169" s="190"/>
      <c r="J169" s="191"/>
      <c r="K169" s="191"/>
      <c r="L169" s="191"/>
      <c r="M169" s="192"/>
      <c r="N169" s="214"/>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4.4">
      <c r="A170" s="120"/>
      <c r="B170" s="120"/>
      <c r="C170" s="120"/>
      <c r="D170" s="120"/>
      <c r="E170" s="120"/>
      <c r="F170" s="120"/>
      <c r="G170" s="190"/>
      <c r="H170" s="190"/>
      <c r="I170" s="190"/>
      <c r="J170" s="191"/>
      <c r="K170" s="191"/>
      <c r="L170" s="191"/>
      <c r="M170" s="192"/>
      <c r="N170" s="214"/>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4.4">
      <c r="A171" s="120"/>
      <c r="B171" s="120"/>
      <c r="C171" s="120"/>
      <c r="D171" s="120"/>
      <c r="E171" s="120"/>
      <c r="F171" s="120"/>
      <c r="G171" s="190"/>
      <c r="H171" s="190"/>
      <c r="I171" s="190"/>
      <c r="J171" s="191"/>
      <c r="K171" s="191"/>
      <c r="L171" s="191"/>
      <c r="M171" s="192"/>
      <c r="N171" s="214"/>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4.4">
      <c r="A172" s="120"/>
      <c r="B172" s="120"/>
      <c r="C172" s="120"/>
      <c r="D172" s="120"/>
      <c r="E172" s="120"/>
      <c r="F172" s="120"/>
      <c r="G172" s="190"/>
      <c r="H172" s="190"/>
      <c r="I172" s="190"/>
      <c r="J172" s="191"/>
      <c r="K172" s="191"/>
      <c r="L172" s="191"/>
      <c r="M172" s="192"/>
      <c r="N172" s="214"/>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4.4">
      <c r="A173" s="120"/>
      <c r="B173" s="120"/>
      <c r="C173" s="120"/>
      <c r="D173" s="120"/>
      <c r="E173" s="120"/>
      <c r="F173" s="120"/>
      <c r="G173" s="190"/>
      <c r="H173" s="190"/>
      <c r="I173" s="190"/>
      <c r="J173" s="191"/>
      <c r="K173" s="191"/>
      <c r="L173" s="191"/>
      <c r="M173" s="192"/>
      <c r="N173" s="214"/>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4.4">
      <c r="A174" s="120"/>
      <c r="B174" s="120"/>
      <c r="C174" s="120"/>
      <c r="D174" s="120"/>
      <c r="E174" s="120"/>
      <c r="F174" s="120"/>
      <c r="G174" s="190"/>
      <c r="H174" s="190"/>
      <c r="I174" s="190"/>
      <c r="J174" s="191"/>
      <c r="K174" s="191"/>
      <c r="L174" s="191"/>
      <c r="M174" s="192"/>
      <c r="N174" s="214"/>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4.4">
      <c r="A175" s="120"/>
      <c r="B175" s="120"/>
      <c r="C175" s="120"/>
      <c r="D175" s="120"/>
      <c r="E175" s="120"/>
      <c r="F175" s="120"/>
      <c r="G175" s="190"/>
      <c r="H175" s="190"/>
      <c r="I175" s="190"/>
      <c r="J175" s="191"/>
      <c r="K175" s="191"/>
      <c r="L175" s="191"/>
      <c r="M175" s="192"/>
      <c r="N175" s="214"/>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4.4">
      <c r="A176" s="120"/>
      <c r="B176" s="120"/>
      <c r="C176" s="120"/>
      <c r="D176" s="120"/>
      <c r="E176" s="120"/>
      <c r="F176" s="120"/>
      <c r="G176" s="190"/>
      <c r="H176" s="190"/>
      <c r="I176" s="190"/>
      <c r="J176" s="191"/>
      <c r="K176" s="191"/>
      <c r="L176" s="191"/>
      <c r="M176" s="192"/>
      <c r="N176" s="214"/>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4.4">
      <c r="A177" s="120"/>
      <c r="B177" s="120"/>
      <c r="C177" s="120"/>
      <c r="D177" s="120"/>
      <c r="E177" s="120"/>
      <c r="F177" s="120"/>
      <c r="G177" s="190"/>
      <c r="H177" s="190"/>
      <c r="I177" s="190"/>
      <c r="J177" s="191"/>
      <c r="K177" s="191"/>
      <c r="L177" s="191"/>
      <c r="M177" s="192"/>
      <c r="N177" s="214"/>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4.4">
      <c r="A178" s="120"/>
      <c r="B178" s="120"/>
      <c r="C178" s="120"/>
      <c r="D178" s="120"/>
      <c r="E178" s="120"/>
      <c r="F178" s="120"/>
      <c r="G178" s="190"/>
      <c r="H178" s="190"/>
      <c r="I178" s="190"/>
      <c r="J178" s="191"/>
      <c r="K178" s="191"/>
      <c r="L178" s="191"/>
      <c r="M178" s="192"/>
      <c r="N178" s="214"/>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4.4">
      <c r="A179" s="120"/>
      <c r="B179" s="120"/>
      <c r="C179" s="120"/>
      <c r="D179" s="120"/>
      <c r="E179" s="120"/>
      <c r="F179" s="120"/>
      <c r="G179" s="190"/>
      <c r="H179" s="190"/>
      <c r="I179" s="190"/>
      <c r="J179" s="191"/>
      <c r="K179" s="191"/>
      <c r="L179" s="191"/>
      <c r="M179" s="192"/>
      <c r="N179" s="214"/>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4.4">
      <c r="A180" s="120"/>
      <c r="B180" s="120"/>
      <c r="C180" s="120"/>
      <c r="D180" s="120"/>
      <c r="E180" s="120"/>
      <c r="F180" s="120"/>
      <c r="G180" s="190"/>
      <c r="H180" s="190"/>
      <c r="I180" s="190"/>
      <c r="J180" s="191"/>
      <c r="K180" s="191"/>
      <c r="L180" s="191"/>
      <c r="M180" s="192"/>
      <c r="N180" s="214"/>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4.4">
      <c r="A181" s="120"/>
      <c r="B181" s="120"/>
      <c r="C181" s="120"/>
      <c r="D181" s="120"/>
      <c r="E181" s="120"/>
      <c r="F181" s="120"/>
      <c r="G181" s="190"/>
      <c r="H181" s="190"/>
      <c r="I181" s="190"/>
      <c r="J181" s="191"/>
      <c r="K181" s="191"/>
      <c r="L181" s="191"/>
      <c r="M181" s="192"/>
      <c r="N181" s="214"/>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4.4">
      <c r="A182" s="120"/>
      <c r="B182" s="120"/>
      <c r="C182" s="120"/>
      <c r="D182" s="120"/>
      <c r="E182" s="120"/>
      <c r="F182" s="120"/>
      <c r="G182" s="190"/>
      <c r="H182" s="190"/>
      <c r="I182" s="190"/>
      <c r="J182" s="191"/>
      <c r="K182" s="191"/>
      <c r="L182" s="191"/>
      <c r="M182" s="192"/>
      <c r="N182" s="214"/>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4.4">
      <c r="A183" s="120"/>
      <c r="B183" s="120"/>
      <c r="C183" s="120"/>
      <c r="D183" s="120"/>
      <c r="E183" s="120"/>
      <c r="F183" s="120"/>
      <c r="G183" s="190"/>
      <c r="H183" s="190"/>
      <c r="I183" s="190"/>
      <c r="J183" s="191"/>
      <c r="K183" s="191"/>
      <c r="L183" s="191"/>
      <c r="M183" s="192"/>
      <c r="N183" s="214"/>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4.4">
      <c r="A184" s="120"/>
      <c r="B184" s="120"/>
      <c r="C184" s="120"/>
      <c r="D184" s="120"/>
      <c r="E184" s="120"/>
      <c r="F184" s="120"/>
      <c r="G184" s="190"/>
      <c r="H184" s="190"/>
      <c r="I184" s="190"/>
      <c r="J184" s="191"/>
      <c r="K184" s="191"/>
      <c r="L184" s="191"/>
      <c r="M184" s="192"/>
      <c r="N184" s="214"/>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4.4">
      <c r="A185" s="120"/>
      <c r="B185" s="120"/>
      <c r="C185" s="120"/>
      <c r="D185" s="120"/>
      <c r="E185" s="120"/>
      <c r="F185" s="120"/>
      <c r="G185" s="190"/>
      <c r="H185" s="190"/>
      <c r="I185" s="190"/>
      <c r="J185" s="191"/>
      <c r="K185" s="191"/>
      <c r="L185" s="191"/>
      <c r="M185" s="192"/>
      <c r="N185" s="214"/>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4.4">
      <c r="A186" s="120"/>
      <c r="B186" s="120"/>
      <c r="C186" s="120"/>
      <c r="D186" s="120"/>
      <c r="E186" s="120"/>
      <c r="F186" s="120"/>
      <c r="G186" s="190"/>
      <c r="H186" s="190"/>
      <c r="I186" s="190"/>
      <c r="J186" s="191"/>
      <c r="K186" s="191"/>
      <c r="L186" s="191"/>
      <c r="M186" s="192"/>
      <c r="N186" s="214"/>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4.4">
      <c r="A187" s="120"/>
      <c r="B187" s="120"/>
      <c r="C187" s="120"/>
      <c r="D187" s="120"/>
      <c r="E187" s="120"/>
      <c r="F187" s="120"/>
      <c r="G187" s="190"/>
      <c r="H187" s="190"/>
      <c r="I187" s="190"/>
      <c r="J187" s="191"/>
      <c r="K187" s="191"/>
      <c r="L187" s="191"/>
      <c r="M187" s="192"/>
      <c r="N187" s="214"/>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4.4">
      <c r="A188" s="120"/>
      <c r="B188" s="120"/>
      <c r="C188" s="120"/>
      <c r="D188" s="120"/>
      <c r="E188" s="120"/>
      <c r="F188" s="120"/>
      <c r="G188" s="190"/>
      <c r="H188" s="190"/>
      <c r="I188" s="190"/>
      <c r="J188" s="191"/>
      <c r="K188" s="191"/>
      <c r="L188" s="191"/>
      <c r="M188" s="192"/>
      <c r="N188" s="214"/>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4.4">
      <c r="A189" s="120"/>
      <c r="B189" s="120"/>
      <c r="C189" s="120"/>
      <c r="D189" s="120"/>
      <c r="E189" s="120"/>
      <c r="F189" s="120"/>
      <c r="G189" s="190"/>
      <c r="H189" s="190"/>
      <c r="I189" s="190"/>
      <c r="J189" s="191"/>
      <c r="K189" s="191"/>
      <c r="L189" s="191"/>
      <c r="M189" s="192"/>
      <c r="N189" s="214"/>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4.4">
      <c r="A190" s="120"/>
      <c r="B190" s="120"/>
      <c r="C190" s="120"/>
      <c r="D190" s="120"/>
      <c r="E190" s="120"/>
      <c r="F190" s="120"/>
      <c r="G190" s="190"/>
      <c r="H190" s="190"/>
      <c r="I190" s="190"/>
      <c r="J190" s="191"/>
      <c r="K190" s="191"/>
      <c r="L190" s="191"/>
      <c r="M190" s="192"/>
      <c r="N190" s="214"/>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4.4">
      <c r="A191" s="120"/>
      <c r="B191" s="120"/>
      <c r="C191" s="120"/>
      <c r="D191" s="120"/>
      <c r="E191" s="120"/>
      <c r="F191" s="120"/>
      <c r="G191" s="190"/>
      <c r="H191" s="190"/>
      <c r="I191" s="190"/>
      <c r="J191" s="191"/>
      <c r="K191" s="191"/>
      <c r="L191" s="191"/>
      <c r="M191" s="192"/>
      <c r="N191" s="214"/>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4.4">
      <c r="A192" s="120"/>
      <c r="B192" s="120"/>
      <c r="C192" s="120"/>
      <c r="D192" s="120"/>
      <c r="E192" s="120"/>
      <c r="F192" s="120"/>
      <c r="G192" s="190"/>
      <c r="H192" s="190"/>
      <c r="I192" s="190"/>
      <c r="J192" s="191"/>
      <c r="K192" s="191"/>
      <c r="L192" s="191"/>
      <c r="M192" s="192"/>
      <c r="N192" s="214"/>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4.4">
      <c r="A193" s="120"/>
      <c r="B193" s="120"/>
      <c r="C193" s="120"/>
      <c r="D193" s="120"/>
      <c r="E193" s="120"/>
      <c r="F193" s="120"/>
      <c r="G193" s="190"/>
      <c r="H193" s="190"/>
      <c r="I193" s="190"/>
      <c r="J193" s="191"/>
      <c r="K193" s="191"/>
      <c r="L193" s="191"/>
      <c r="M193" s="192"/>
      <c r="N193" s="214"/>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4.4">
      <c r="A194" s="120"/>
      <c r="B194" s="120"/>
      <c r="C194" s="120"/>
      <c r="D194" s="120"/>
      <c r="E194" s="120"/>
      <c r="F194" s="120"/>
      <c r="G194" s="190"/>
      <c r="H194" s="190"/>
      <c r="I194" s="190"/>
      <c r="J194" s="191"/>
      <c r="K194" s="191"/>
      <c r="L194" s="191"/>
      <c r="M194" s="192"/>
      <c r="N194" s="214"/>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4.4">
      <c r="A195" s="120"/>
      <c r="B195" s="120"/>
      <c r="C195" s="120"/>
      <c r="D195" s="120"/>
      <c r="E195" s="120"/>
      <c r="F195" s="120"/>
      <c r="G195" s="190"/>
      <c r="H195" s="190"/>
      <c r="I195" s="190"/>
      <c r="J195" s="191"/>
      <c r="K195" s="191"/>
      <c r="L195" s="191"/>
      <c r="M195" s="192"/>
      <c r="N195" s="214"/>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4.4">
      <c r="A196" s="120"/>
      <c r="B196" s="120"/>
      <c r="C196" s="120"/>
      <c r="D196" s="120"/>
      <c r="E196" s="120"/>
      <c r="F196" s="120"/>
      <c r="G196" s="190"/>
      <c r="H196" s="190"/>
      <c r="I196" s="190"/>
      <c r="J196" s="191"/>
      <c r="K196" s="191"/>
      <c r="L196" s="191"/>
      <c r="M196" s="192"/>
      <c r="N196" s="214"/>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4.4">
      <c r="A197" s="120"/>
      <c r="B197" s="120"/>
      <c r="C197" s="120"/>
      <c r="D197" s="120"/>
      <c r="E197" s="120"/>
      <c r="F197" s="120"/>
      <c r="G197" s="190"/>
      <c r="H197" s="190"/>
      <c r="I197" s="190"/>
      <c r="J197" s="191"/>
      <c r="K197" s="191"/>
      <c r="L197" s="191"/>
      <c r="M197" s="192"/>
      <c r="N197" s="214"/>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4.4">
      <c r="A198" s="120"/>
      <c r="B198" s="120"/>
      <c r="C198" s="120"/>
      <c r="D198" s="120"/>
      <c r="E198" s="120"/>
      <c r="F198" s="120"/>
      <c r="G198" s="190"/>
      <c r="H198" s="190"/>
      <c r="I198" s="190"/>
      <c r="J198" s="191"/>
      <c r="K198" s="191"/>
      <c r="L198" s="191"/>
      <c r="M198" s="192"/>
      <c r="N198" s="214"/>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4.4">
      <c r="A199" s="120"/>
      <c r="B199" s="120"/>
      <c r="C199" s="120"/>
      <c r="D199" s="120"/>
      <c r="E199" s="120"/>
      <c r="F199" s="120"/>
      <c r="G199" s="190"/>
      <c r="H199" s="190"/>
      <c r="I199" s="190"/>
      <c r="J199" s="191"/>
      <c r="K199" s="191"/>
      <c r="L199" s="191"/>
      <c r="M199" s="192"/>
      <c r="N199" s="214"/>
      <c r="O199" s="194"/>
      <c r="P199" s="194"/>
      <c r="Q199" s="194"/>
      <c r="R199" s="191"/>
      <c r="S199" s="191"/>
      <c r="T199" s="194"/>
      <c r="U199" s="194"/>
      <c r="V199" s="190"/>
      <c r="W199" s="190"/>
      <c r="X199" s="190" t="str">
        <f t="shared" ref="X199:X205"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4.4">
      <c r="A200" s="120"/>
      <c r="B200" s="120"/>
      <c r="C200" s="120"/>
      <c r="D200" s="120"/>
      <c r="E200" s="120"/>
      <c r="F200" s="120"/>
      <c r="G200" s="190"/>
      <c r="H200" s="190"/>
      <c r="I200" s="190"/>
      <c r="J200" s="191"/>
      <c r="K200" s="191"/>
      <c r="L200" s="191"/>
      <c r="M200" s="192"/>
      <c r="N200" s="214"/>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4.4">
      <c r="A201" s="120"/>
      <c r="B201" s="120"/>
      <c r="C201" s="120"/>
      <c r="D201" s="120"/>
      <c r="E201" s="120"/>
      <c r="F201" s="120"/>
      <c r="G201" s="190"/>
      <c r="H201" s="190"/>
      <c r="I201" s="190"/>
      <c r="J201" s="191"/>
      <c r="K201" s="191"/>
      <c r="L201" s="191"/>
      <c r="M201" s="192"/>
      <c r="N201" s="214"/>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4.4">
      <c r="A202" s="120"/>
      <c r="B202" s="120"/>
      <c r="C202" s="120"/>
      <c r="D202" s="120"/>
      <c r="E202" s="120"/>
      <c r="F202" s="120"/>
      <c r="G202" s="190"/>
      <c r="H202" s="190"/>
      <c r="I202" s="190"/>
      <c r="J202" s="191"/>
      <c r="K202" s="191"/>
      <c r="L202" s="191"/>
      <c r="M202" s="192"/>
      <c r="N202" s="214"/>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4.4">
      <c r="A203" s="120"/>
      <c r="B203" s="120"/>
      <c r="C203" s="120"/>
      <c r="D203" s="120"/>
      <c r="E203" s="120"/>
      <c r="F203" s="120"/>
      <c r="G203" s="190"/>
      <c r="H203" s="190"/>
      <c r="I203" s="190"/>
      <c r="J203" s="191"/>
      <c r="K203" s="191"/>
      <c r="L203" s="191"/>
      <c r="M203" s="192"/>
      <c r="N203" s="214"/>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4.4">
      <c r="A204" s="120"/>
      <c r="B204" s="120"/>
      <c r="C204" s="120"/>
      <c r="D204" s="120"/>
      <c r="E204" s="120"/>
      <c r="F204" s="120"/>
      <c r="G204" s="190"/>
      <c r="H204" s="190"/>
      <c r="I204" s="190"/>
      <c r="J204" s="191"/>
      <c r="K204" s="191"/>
      <c r="L204" s="191"/>
      <c r="M204" s="192"/>
      <c r="N204" s="214"/>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4.4">
      <c r="A205" s="120"/>
      <c r="B205" s="120"/>
      <c r="C205" s="120"/>
      <c r="D205" s="120"/>
      <c r="E205" s="120"/>
      <c r="F205" s="120"/>
      <c r="G205" s="190"/>
      <c r="H205" s="190"/>
      <c r="I205" s="190"/>
      <c r="J205" s="191"/>
      <c r="K205" s="191"/>
      <c r="L205" s="191"/>
      <c r="M205" s="192"/>
      <c r="N205" s="214"/>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c r="K206" s="55"/>
      <c r="L206" s="56"/>
    </row>
    <row r="207" spans="1:71">
      <c r="K207" s="55"/>
      <c r="L207" s="56"/>
    </row>
    <row r="208" spans="1:71">
      <c r="K208" s="55"/>
      <c r="L208" s="56"/>
    </row>
    <row r="209" spans="11:12">
      <c r="K209" s="55"/>
      <c r="L209" s="56"/>
    </row>
    <row r="210" spans="11:12">
      <c r="K210" s="55"/>
      <c r="L210" s="56"/>
    </row>
    <row r="211" spans="11:12">
      <c r="K211" s="55"/>
      <c r="L211" s="56"/>
    </row>
    <row r="212" spans="11:12">
      <c r="K212" s="55"/>
      <c r="L212" s="56"/>
    </row>
    <row r="213" spans="11:12">
      <c r="K213" s="55"/>
      <c r="L213" s="56"/>
    </row>
    <row r="214" spans="11:12">
      <c r="K214" s="55"/>
      <c r="L214" s="56"/>
    </row>
    <row r="215" spans="11:12">
      <c r="K215" s="55"/>
      <c r="L215" s="56"/>
    </row>
    <row r="216" spans="11:12">
      <c r="K216" s="55"/>
      <c r="L216" s="56"/>
    </row>
    <row r="217" spans="11:12">
      <c r="K217" s="55"/>
      <c r="L217" s="56"/>
    </row>
    <row r="218" spans="11:12">
      <c r="K218" s="55"/>
      <c r="L218" s="56"/>
    </row>
    <row r="219" spans="11:12">
      <c r="K219" s="55"/>
      <c r="L219" s="56"/>
    </row>
    <row r="220" spans="11:12">
      <c r="K220" s="55"/>
      <c r="L220" s="56"/>
    </row>
    <row r="221" spans="11:12">
      <c r="K221" s="55"/>
      <c r="L221" s="56"/>
    </row>
    <row r="222" spans="11:12">
      <c r="K222" s="55"/>
      <c r="L222" s="56"/>
    </row>
    <row r="223" spans="11:12">
      <c r="K223" s="55"/>
      <c r="L223" s="56"/>
    </row>
    <row r="224" spans="11:12">
      <c r="K224" s="55"/>
      <c r="L224" s="56"/>
    </row>
    <row r="225" spans="11:12">
      <c r="K225" s="55"/>
      <c r="L225" s="56"/>
    </row>
    <row r="226" spans="11:12">
      <c r="K226" s="55"/>
      <c r="L226" s="56"/>
    </row>
    <row r="227" spans="11:12">
      <c r="K227" s="55"/>
      <c r="L227" s="56"/>
    </row>
    <row r="228" spans="11:12">
      <c r="K228" s="55"/>
      <c r="L228" s="56"/>
    </row>
    <row r="229" spans="11:12">
      <c r="K229" s="55"/>
      <c r="L229" s="56"/>
    </row>
    <row r="230" spans="11:12">
      <c r="K230" s="55"/>
      <c r="L230" s="56"/>
    </row>
    <row r="231" spans="11:12">
      <c r="K231" s="55"/>
      <c r="L231" s="56"/>
    </row>
    <row r="232" spans="11:12">
      <c r="K232" s="55"/>
      <c r="L232" s="56"/>
    </row>
    <row r="233" spans="11:12">
      <c r="K233" s="55"/>
      <c r="L233" s="56"/>
    </row>
    <row r="234" spans="11:12">
      <c r="K234" s="55"/>
      <c r="L234" s="56"/>
    </row>
    <row r="235" spans="11:12">
      <c r="K235" s="55"/>
      <c r="L235" s="56"/>
    </row>
    <row r="236" spans="11:12">
      <c r="K236" s="55"/>
      <c r="L236" s="56"/>
    </row>
    <row r="237" spans="11:12">
      <c r="K237" s="55"/>
      <c r="L237" s="56"/>
    </row>
    <row r="238" spans="11:12">
      <c r="K238" s="55"/>
      <c r="L238" s="56"/>
    </row>
    <row r="239" spans="11:12">
      <c r="K239" s="55"/>
      <c r="L239" s="56"/>
    </row>
    <row r="240" spans="11:12">
      <c r="K240" s="55"/>
      <c r="L240" s="56"/>
    </row>
    <row r="241" spans="11:12">
      <c r="K241" s="55"/>
      <c r="L241" s="56"/>
    </row>
    <row r="242" spans="11:12">
      <c r="K242" s="55"/>
      <c r="L242" s="56"/>
    </row>
    <row r="243" spans="11:12">
      <c r="K243" s="55"/>
      <c r="L243" s="56"/>
    </row>
    <row r="244" spans="11:12">
      <c r="K244" s="55"/>
      <c r="L244" s="56"/>
    </row>
    <row r="245" spans="11:12">
      <c r="K245" s="55"/>
      <c r="L245" s="56"/>
    </row>
    <row r="246" spans="11:12">
      <c r="K246" s="55"/>
      <c r="L246" s="56"/>
    </row>
    <row r="247" spans="11:12">
      <c r="K247" s="55"/>
      <c r="L247" s="56"/>
    </row>
    <row r="248" spans="11:12">
      <c r="K248" s="55"/>
      <c r="L248" s="56"/>
    </row>
    <row r="249" spans="11:12">
      <c r="K249" s="55"/>
      <c r="L249" s="56"/>
    </row>
    <row r="250" spans="11:12">
      <c r="K250" s="55"/>
      <c r="L250" s="56"/>
    </row>
    <row r="251" spans="11:12">
      <c r="K251" s="55"/>
      <c r="L251" s="56"/>
    </row>
    <row r="252" spans="11:12">
      <c r="K252" s="55"/>
      <c r="L252" s="56"/>
    </row>
    <row r="253" spans="11:12">
      <c r="K253" s="55"/>
      <c r="L253" s="56"/>
    </row>
    <row r="254" spans="11:12">
      <c r="K254" s="55"/>
      <c r="L254" s="56"/>
    </row>
    <row r="255" spans="11:12">
      <c r="K255" s="55"/>
      <c r="L255" s="56"/>
    </row>
    <row r="256" spans="11:12">
      <c r="K256" s="55"/>
      <c r="L256" s="56"/>
    </row>
    <row r="257" spans="11:12">
      <c r="K257" s="55"/>
      <c r="L257" s="56"/>
    </row>
    <row r="258" spans="11:12">
      <c r="K258" s="55"/>
      <c r="L258" s="56"/>
    </row>
    <row r="259" spans="11:12">
      <c r="K259" s="55"/>
      <c r="L259" s="56"/>
    </row>
    <row r="260" spans="11:12">
      <c r="K260" s="55"/>
      <c r="L260" s="56"/>
    </row>
    <row r="261" spans="11:12">
      <c r="K261" s="55"/>
      <c r="L261" s="56"/>
    </row>
    <row r="262" spans="11:12">
      <c r="K262" s="55"/>
      <c r="L262" s="56"/>
    </row>
    <row r="263" spans="11:12">
      <c r="K263" s="55"/>
      <c r="L263" s="56"/>
    </row>
    <row r="264" spans="11:12">
      <c r="K264" s="55"/>
      <c r="L264" s="56"/>
    </row>
    <row r="265" spans="11:12">
      <c r="K265" s="55"/>
      <c r="L265" s="56"/>
    </row>
    <row r="266" spans="11:12">
      <c r="K266" s="55"/>
      <c r="L266" s="56"/>
    </row>
    <row r="267" spans="11:12">
      <c r="K267" s="55"/>
      <c r="L267" s="56"/>
    </row>
    <row r="268" spans="11:12">
      <c r="K268" s="55"/>
      <c r="L268" s="56"/>
    </row>
    <row r="269" spans="11:12">
      <c r="K269" s="55"/>
      <c r="L269" s="56"/>
    </row>
    <row r="270" spans="11:12">
      <c r="K270" s="55"/>
      <c r="L270" s="56"/>
    </row>
    <row r="271" spans="11:12">
      <c r="K271" s="55"/>
      <c r="L271" s="56"/>
    </row>
    <row r="272" spans="11:12">
      <c r="K272" s="55"/>
      <c r="L272" s="56"/>
    </row>
    <row r="273" spans="11:12">
      <c r="K273" s="55"/>
      <c r="L273" s="56"/>
    </row>
    <row r="274" spans="11:12">
      <c r="K274" s="55"/>
      <c r="L274" s="56"/>
    </row>
    <row r="275" spans="11:12">
      <c r="K275" s="55"/>
      <c r="L275" s="56"/>
    </row>
    <row r="276" spans="11:12">
      <c r="K276" s="55"/>
      <c r="L276" s="56"/>
    </row>
    <row r="277" spans="11:12">
      <c r="K277" s="55"/>
      <c r="L277" s="56"/>
    </row>
    <row r="278" spans="11:12">
      <c r="K278" s="55"/>
      <c r="L278" s="56"/>
    </row>
    <row r="279" spans="11:12">
      <c r="K279" s="55"/>
      <c r="L279" s="56"/>
    </row>
    <row r="280" spans="11:12">
      <c r="K280" s="55"/>
      <c r="L280" s="56"/>
    </row>
    <row r="281" spans="11:12">
      <c r="K281" s="55"/>
      <c r="L281" s="56"/>
    </row>
    <row r="282" spans="11:12">
      <c r="K282" s="55"/>
      <c r="L282" s="56"/>
    </row>
    <row r="283" spans="11:12">
      <c r="K283" s="55"/>
      <c r="L283" s="56"/>
    </row>
    <row r="284" spans="11:12">
      <c r="K284" s="55"/>
      <c r="L284" s="56"/>
    </row>
    <row r="285" spans="11:12">
      <c r="K285" s="55"/>
      <c r="L285" s="56"/>
    </row>
    <row r="286" spans="11:12">
      <c r="K286" s="55"/>
      <c r="L286" s="56"/>
    </row>
    <row r="287" spans="11:12">
      <c r="K287" s="55"/>
      <c r="L287" s="56"/>
    </row>
    <row r="288" spans="11:12">
      <c r="K288" s="55"/>
      <c r="L288" s="56"/>
    </row>
    <row r="289" spans="11:12">
      <c r="K289" s="55"/>
      <c r="L289" s="56"/>
    </row>
    <row r="290" spans="11:12">
      <c r="K290" s="55"/>
      <c r="L290" s="56"/>
    </row>
    <row r="291" spans="11:12">
      <c r="K291" s="55"/>
      <c r="L291" s="56"/>
    </row>
    <row r="292" spans="11:12">
      <c r="K292" s="55"/>
      <c r="L292" s="56"/>
    </row>
    <row r="293" spans="11:12">
      <c r="K293" s="55"/>
      <c r="L293" s="56"/>
    </row>
    <row r="294" spans="11:12">
      <c r="K294" s="55"/>
      <c r="L294" s="56"/>
    </row>
    <row r="295" spans="11:12">
      <c r="K295" s="55"/>
      <c r="L295" s="56"/>
    </row>
    <row r="296" spans="11:12">
      <c r="K296" s="55"/>
      <c r="L296" s="56"/>
    </row>
    <row r="297" spans="11:12">
      <c r="K297" s="55"/>
      <c r="L297" s="56"/>
    </row>
    <row r="298" spans="11:12">
      <c r="K298" s="55"/>
      <c r="L298" s="56"/>
    </row>
    <row r="299" spans="11:12">
      <c r="K299" s="55"/>
      <c r="L299" s="56"/>
    </row>
    <row r="300" spans="11:12">
      <c r="K300" s="55"/>
      <c r="L300" s="56"/>
    </row>
    <row r="301" spans="11:12">
      <c r="K301" s="55"/>
      <c r="L301" s="56"/>
    </row>
    <row r="302" spans="11:12">
      <c r="K302" s="55"/>
      <c r="L302" s="56"/>
    </row>
    <row r="303" spans="11:12">
      <c r="K303" s="55"/>
      <c r="L303" s="56"/>
    </row>
    <row r="304" spans="11:12">
      <c r="K304" s="55"/>
      <c r="L304" s="56"/>
    </row>
    <row r="305" spans="11:12">
      <c r="K305" s="55"/>
      <c r="L305" s="56"/>
    </row>
    <row r="306" spans="11:12">
      <c r="K306" s="55"/>
      <c r="L306" s="56"/>
    </row>
    <row r="307" spans="11:12">
      <c r="K307" s="55"/>
      <c r="L307" s="56"/>
    </row>
    <row r="308" spans="11:12">
      <c r="K308" s="55"/>
      <c r="L308" s="56"/>
    </row>
    <row r="309" spans="11:12">
      <c r="K309" s="55"/>
      <c r="L309" s="56"/>
    </row>
    <row r="310" spans="11:12">
      <c r="K310" s="55"/>
      <c r="L310" s="56"/>
    </row>
    <row r="311" spans="11:12">
      <c r="K311" s="55"/>
      <c r="L311" s="56"/>
    </row>
    <row r="312" spans="11:12">
      <c r="K312" s="55"/>
      <c r="L312" s="56"/>
    </row>
    <row r="313" spans="11:12">
      <c r="K313" s="55"/>
      <c r="L313" s="56"/>
    </row>
    <row r="314" spans="11:12">
      <c r="K314" s="55"/>
      <c r="L314" s="56"/>
    </row>
    <row r="315" spans="11:12">
      <c r="K315" s="55"/>
      <c r="L315" s="56"/>
    </row>
    <row r="316" spans="11:12">
      <c r="K316" s="55"/>
      <c r="L316" s="56"/>
    </row>
    <row r="317" spans="11:12">
      <c r="K317" s="55"/>
      <c r="L317" s="56"/>
    </row>
    <row r="318" spans="11:12">
      <c r="K318" s="55"/>
      <c r="L318" s="56"/>
    </row>
    <row r="319" spans="11:12">
      <c r="K319" s="55"/>
      <c r="L319" s="56"/>
    </row>
    <row r="320" spans="11:12">
      <c r="K320" s="55"/>
      <c r="L320" s="56"/>
    </row>
    <row r="321" spans="11:12">
      <c r="K321" s="55"/>
      <c r="L321" s="56"/>
    </row>
    <row r="322" spans="11:12">
      <c r="K322" s="55"/>
      <c r="L322" s="56"/>
    </row>
    <row r="323" spans="11:12">
      <c r="K323" s="55"/>
      <c r="L323" s="56"/>
    </row>
    <row r="324" spans="11:12">
      <c r="K324" s="55"/>
      <c r="L324" s="56"/>
    </row>
    <row r="325" spans="11:12">
      <c r="K325" s="55"/>
      <c r="L325" s="56"/>
    </row>
    <row r="326" spans="11:12">
      <c r="K326" s="55"/>
      <c r="L326" s="56"/>
    </row>
    <row r="327" spans="11:12">
      <c r="K327" s="55"/>
      <c r="L327" s="56"/>
    </row>
    <row r="328" spans="11:12">
      <c r="K328" s="55"/>
      <c r="L328" s="56"/>
    </row>
    <row r="329" spans="11:12">
      <c r="K329" s="55"/>
      <c r="L329" s="56"/>
    </row>
    <row r="330" spans="11:12">
      <c r="K330" s="55"/>
      <c r="L330" s="56"/>
    </row>
    <row r="331" spans="11:12">
      <c r="K331" s="55"/>
      <c r="L331" s="56"/>
    </row>
    <row r="332" spans="11:12">
      <c r="K332" s="55"/>
      <c r="L332" s="56"/>
    </row>
    <row r="333" spans="11:12">
      <c r="K333" s="55"/>
      <c r="L333" s="56"/>
    </row>
    <row r="334" spans="11:12">
      <c r="K334" s="55"/>
      <c r="L334" s="56"/>
    </row>
    <row r="335" spans="11:12">
      <c r="K335" s="55"/>
      <c r="L335" s="56"/>
    </row>
    <row r="336" spans="11:12">
      <c r="K336" s="55"/>
      <c r="L336" s="56"/>
    </row>
    <row r="337" spans="11:12">
      <c r="K337" s="55"/>
      <c r="L337" s="56"/>
    </row>
    <row r="338" spans="11:12">
      <c r="K338" s="55"/>
      <c r="L338" s="56"/>
    </row>
    <row r="339" spans="11:12">
      <c r="K339" s="55"/>
      <c r="L339" s="56"/>
    </row>
    <row r="340" spans="11:12">
      <c r="K340" s="55"/>
      <c r="L340" s="56"/>
    </row>
    <row r="341" spans="11:12">
      <c r="K341" s="55"/>
      <c r="L341" s="56"/>
    </row>
    <row r="342" spans="11:12">
      <c r="K342" s="55"/>
      <c r="L342" s="56"/>
    </row>
    <row r="343" spans="11:12">
      <c r="K343" s="55"/>
      <c r="L343" s="56"/>
    </row>
    <row r="344" spans="11:12">
      <c r="K344" s="55"/>
      <c r="L344" s="56"/>
    </row>
    <row r="345" spans="11:12">
      <c r="K345" s="55"/>
      <c r="L345" s="56"/>
    </row>
    <row r="346" spans="11:12">
      <c r="K346" s="55"/>
      <c r="L346" s="56"/>
    </row>
    <row r="347" spans="11:12">
      <c r="K347" s="55"/>
      <c r="L347" s="56"/>
    </row>
    <row r="348" spans="11:12">
      <c r="K348" s="55"/>
      <c r="L348" s="56"/>
    </row>
    <row r="349" spans="11:12">
      <c r="K349" s="55"/>
      <c r="L349" s="56"/>
    </row>
    <row r="350" spans="11:12">
      <c r="K350" s="55"/>
      <c r="L350" s="56"/>
    </row>
    <row r="351" spans="11:12">
      <c r="K351" s="55"/>
      <c r="L351" s="56"/>
    </row>
    <row r="352" spans="11:12">
      <c r="K352" s="55"/>
      <c r="L352" s="56"/>
    </row>
    <row r="353" spans="11:12">
      <c r="K353" s="55"/>
      <c r="L353" s="56"/>
    </row>
    <row r="354" spans="11:12">
      <c r="K354" s="55"/>
      <c r="L354" s="56"/>
    </row>
    <row r="355" spans="11:12">
      <c r="K355" s="55"/>
      <c r="L355" s="56"/>
    </row>
    <row r="356" spans="11:12">
      <c r="K356" s="55"/>
      <c r="L356" s="56"/>
    </row>
    <row r="357" spans="11:12">
      <c r="K357" s="55"/>
      <c r="L357" s="56"/>
    </row>
    <row r="358" spans="11:12">
      <c r="K358" s="55"/>
      <c r="L358" s="56"/>
    </row>
    <row r="359" spans="11:12">
      <c r="K359" s="55"/>
      <c r="L359" s="56"/>
    </row>
    <row r="360" spans="11:12">
      <c r="K360" s="55"/>
      <c r="L360" s="56"/>
    </row>
    <row r="361" spans="11:12">
      <c r="K361" s="55"/>
      <c r="L361" s="56"/>
    </row>
    <row r="362" spans="11:12">
      <c r="K362" s="55"/>
      <c r="L362" s="56"/>
    </row>
    <row r="363" spans="11:12">
      <c r="K363" s="55"/>
      <c r="L363" s="56"/>
    </row>
    <row r="364" spans="11:12">
      <c r="K364" s="55"/>
      <c r="L364" s="56"/>
    </row>
    <row r="365" spans="11:12">
      <c r="K365" s="55"/>
      <c r="L365" s="56"/>
    </row>
    <row r="366" spans="11:12">
      <c r="K366" s="55"/>
      <c r="L366" s="56"/>
    </row>
    <row r="367" spans="11:12">
      <c r="K367" s="55"/>
      <c r="L367" s="56"/>
    </row>
    <row r="368" spans="11:12">
      <c r="K368" s="55"/>
      <c r="L368" s="56"/>
    </row>
    <row r="369" spans="11:12">
      <c r="K369" s="55"/>
      <c r="L369" s="56"/>
    </row>
    <row r="370" spans="11:12">
      <c r="K370" s="55"/>
      <c r="L370" s="56"/>
    </row>
    <row r="371" spans="11:12">
      <c r="K371" s="55"/>
      <c r="L371" s="56"/>
    </row>
    <row r="372" spans="11:12">
      <c r="K372" s="55"/>
      <c r="L372" s="56"/>
    </row>
    <row r="373" spans="11:12">
      <c r="K373" s="55"/>
      <c r="L373" s="56"/>
    </row>
    <row r="374" spans="11:12">
      <c r="K374" s="55"/>
      <c r="L374" s="56"/>
    </row>
    <row r="375" spans="11:12">
      <c r="K375" s="55"/>
      <c r="L375" s="56"/>
    </row>
    <row r="376" spans="11:12">
      <c r="K376" s="55"/>
      <c r="L376" s="56"/>
    </row>
    <row r="377" spans="11:12">
      <c r="K377" s="55"/>
      <c r="L377" s="56"/>
    </row>
    <row r="378" spans="11:12">
      <c r="K378" s="55"/>
      <c r="L378" s="56"/>
    </row>
    <row r="379" spans="11:12">
      <c r="K379" s="55"/>
      <c r="L379" s="56"/>
    </row>
    <row r="380" spans="11:12">
      <c r="K380" s="55"/>
      <c r="L380" s="56"/>
    </row>
    <row r="381" spans="11:12">
      <c r="K381" s="55"/>
      <c r="L381" s="56"/>
    </row>
    <row r="382" spans="11:12">
      <c r="K382" s="55"/>
      <c r="L382" s="56"/>
    </row>
    <row r="383" spans="11:12">
      <c r="K383" s="55"/>
      <c r="L383" s="56"/>
    </row>
    <row r="384" spans="11:12">
      <c r="K384" s="55"/>
      <c r="L384" s="56"/>
    </row>
    <row r="385" spans="11:12">
      <c r="K385" s="55"/>
      <c r="L385" s="56"/>
    </row>
    <row r="386" spans="11:12">
      <c r="K386" s="55"/>
      <c r="L386" s="56"/>
    </row>
    <row r="387" spans="11:12">
      <c r="K387" s="55"/>
      <c r="L387" s="56"/>
    </row>
    <row r="388" spans="11:12">
      <c r="K388" s="55"/>
      <c r="L388" s="56"/>
    </row>
    <row r="389" spans="11:12">
      <c r="K389" s="55"/>
      <c r="L389" s="56"/>
    </row>
    <row r="390" spans="11:12">
      <c r="K390" s="55"/>
      <c r="L390" s="56"/>
    </row>
    <row r="391" spans="11:12">
      <c r="K391" s="55"/>
      <c r="L391" s="56"/>
    </row>
    <row r="392" spans="11:12">
      <c r="K392" s="55"/>
      <c r="L392" s="56"/>
    </row>
    <row r="393" spans="11:12">
      <c r="K393" s="55"/>
      <c r="L393" s="56"/>
    </row>
    <row r="394" spans="11:12">
      <c r="K394" s="55"/>
      <c r="L394" s="56"/>
    </row>
    <row r="395" spans="11:12">
      <c r="K395" s="55"/>
      <c r="L395" s="56"/>
    </row>
    <row r="396" spans="11:12">
      <c r="K396" s="55"/>
      <c r="L396" s="56"/>
    </row>
    <row r="397" spans="11:12">
      <c r="K397" s="55"/>
      <c r="L397" s="56"/>
    </row>
    <row r="398" spans="11:12">
      <c r="K398" s="55"/>
      <c r="L398" s="56"/>
    </row>
    <row r="399" spans="11:12">
      <c r="K399" s="55"/>
      <c r="L399" s="56"/>
    </row>
    <row r="400" spans="11:12">
      <c r="K400" s="55"/>
      <c r="L400" s="56"/>
    </row>
    <row r="401" spans="11:12">
      <c r="K401" s="55"/>
      <c r="L401" s="56"/>
    </row>
    <row r="402" spans="11:12">
      <c r="K402" s="55"/>
      <c r="L402" s="56"/>
    </row>
    <row r="403" spans="11:12">
      <c r="K403" s="55"/>
      <c r="L403" s="56"/>
    </row>
    <row r="404" spans="11:12">
      <c r="K404" s="55"/>
      <c r="L404" s="56"/>
    </row>
    <row r="405" spans="11:12">
      <c r="K405" s="55"/>
      <c r="L405" s="56"/>
    </row>
    <row r="406" spans="11:12">
      <c r="K406" s="55"/>
      <c r="L406" s="56"/>
    </row>
    <row r="407" spans="11:12">
      <c r="K407" s="55"/>
      <c r="L407" s="56"/>
    </row>
    <row r="408" spans="11:12">
      <c r="K408" s="55"/>
      <c r="L408" s="56"/>
    </row>
    <row r="409" spans="11:12">
      <c r="K409" s="55"/>
      <c r="L409" s="56"/>
    </row>
    <row r="410" spans="11:12">
      <c r="K410" s="55"/>
      <c r="L410" s="56"/>
    </row>
    <row r="411" spans="11:12">
      <c r="K411" s="55"/>
      <c r="L411" s="56"/>
    </row>
    <row r="412" spans="11:12">
      <c r="K412" s="55"/>
      <c r="L412" s="56"/>
    </row>
    <row r="413" spans="11:12">
      <c r="K413" s="55"/>
      <c r="L413" s="56"/>
    </row>
    <row r="414" spans="11:12">
      <c r="K414" s="55"/>
      <c r="L414" s="56"/>
    </row>
    <row r="415" spans="11:12">
      <c r="K415" s="55"/>
      <c r="L415" s="56"/>
    </row>
    <row r="416" spans="11:12">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O5:BS5"/>
    <mergeCell ref="AP5:AT5"/>
    <mergeCell ref="AU5:AY5"/>
    <mergeCell ref="AZ5:BD5"/>
    <mergeCell ref="BE5:BI5"/>
    <mergeCell ref="BJ5:BN5"/>
    <mergeCell ref="A5:C5"/>
    <mergeCell ref="V5:Z5"/>
    <mergeCell ref="AA5:AE5"/>
    <mergeCell ref="AF5:AJ5"/>
    <mergeCell ref="AK5:AO5"/>
  </mergeCells>
  <phoneticPr fontId="0" type="noConversion"/>
  <dataValidations xWindow="402" yWindow="549" count="25">
    <dataValidation type="date" operator="greaterThan" allowBlank="1" showInputMessage="1" showErrorMessage="1" errorTitle="Last trading date" error="Please enter a valid date." sqref="K8:K205 R7:S205">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V7:V205 AF7:AF205 AA7:AA205 AK7:AK205 AP7:AP205 AZ7:AZ205 BE7:BE205 BJ7:BJ205 BO7:BO205">
      <formula1>WC_Asset_Classes</formula1>
    </dataValidation>
    <dataValidation type="decimal" operator="greaterThanOrEqual" allowBlank="1" showInputMessage="1" showErrorMessage="1" sqref="Z7:Z205 BS7:BS205 AE7:AE205 AJ7:AJ205 AO7:AO205 AT7:AT205 AY7:AY205 BD7:BD205 BI7:BI205 BN7:BN205">
      <formula1>0</formula1>
    </dataValidation>
    <dataValidation type="date" operator="greaterThanOrEqual" allowBlank="1" showInputMessage="1" showErrorMessage="1" errorTitle="Last trading date" error="Please enter a valid date." sqref="K7:L7 J7:J205">
      <formula1>$H$2</formula1>
    </dataValidation>
    <dataValidation type="date" operator="greaterThan" allowBlank="1" showInputMessage="1" showErrorMessage="1" errorTitle="Expiration date" error="Please enter a valid date." sqref="L8:L205">
      <formula1>$H$2</formula1>
    </dataValidation>
    <dataValidation type="list" showInputMessage="1" showErrorMessage="1" errorTitle="Incorrect Underlying Instrument" error="Please select an underlying instrument from the dropdown menu." sqref="BP7:BP205 BK7:BK205 BF7:BF205 BA7:BA205 AV7:AV205 AQ7:AQ205 AL7:AL205 AG7:AG205 AB7:AB205 W7:W205">
      <formula1>OFFSET(INDIRECT("WC_"&amp;V7),1,0,COUNTA(INDIRECT("WC_"&amp;V7&amp;"_Column"))-1,1)</formula1>
    </dataValidation>
    <dataValidation type="whole" operator="greaterThan" allowBlank="1" showInputMessage="1" showErrorMessage="1" errorTitle="Number of issued instruments" error="Plese enter a whole number over zero." sqref="M7:M205">
      <formula1>0</formula1>
    </dataValidation>
    <dataValidation type="list" allowBlank="1" showInputMessage="1" showErrorMessage="1" sqref="I7:I205">
      <formula1>InstrumentCurrencies</formula1>
    </dataValidation>
    <dataValidation type="decimal" operator="greaterThan" allowBlank="1" showInputMessage="1" showErrorMessage="1" errorTitle="Instrument per underlying" error="Enter a number over zero." sqref="H7:H205">
      <formula1>0</formula1>
    </dataValidation>
    <dataValidation type="decimal" operator="greaterThan" allowBlank="1" showInputMessage="1" showErrorMessage="1" errorTitle="Level" error="Plese enter a value over zero._x000a_" sqref="O7:Q205">
      <formula1>0</formula1>
    </dataValidation>
    <dataValidation type="list" showInputMessage="1" showErrorMessage="1" sqref="G7:G205">
      <formula1>Direction</formula1>
    </dataValidation>
    <dataValidation type="textLength" operator="lessThanOrEqual" allowBlank="1" showInputMessage="1" showErrorMessage="1" errorTitle="Last trading date" error="Please enter a valid date." sqref="N7:N205">
      <formula1>200</formula1>
    </dataValidation>
    <dataValidation operator="greaterThan" allowBlank="1" showInputMessage="1" showErrorMessage="1" errorTitle="Last trading date" error="Please enter a valid date." sqref="T7:U205"/>
    <dataValidation type="list" allowBlank="1" showInputMessage="1" sqref="AU7:AU205">
      <formula1>WC_Asset_Classes</formula1>
    </dataValidation>
    <dataValidation type="list" errorStyle="information" showInputMessage="1" sqref="L2">
      <formula1>EUSIPA_Code</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cols>
    <col min="1" max="1" width="18.109375" style="55" customWidth="1"/>
    <col min="2" max="2" width="21.109375" style="55" customWidth="1"/>
    <col min="3" max="3" width="34.6640625" style="55" customWidth="1"/>
    <col min="4" max="4" width="20.109375" style="55"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26.4">
      <c r="A1" s="76" t="s">
        <v>1</v>
      </c>
      <c r="B1" s="76" t="s">
        <v>325</v>
      </c>
      <c r="C1" s="76" t="s">
        <v>2</v>
      </c>
      <c r="D1" s="77" t="s">
        <v>309</v>
      </c>
      <c r="E1" s="78" t="s">
        <v>412</v>
      </c>
      <c r="F1" s="77" t="s">
        <v>314</v>
      </c>
      <c r="G1" s="76" t="s">
        <v>265</v>
      </c>
      <c r="H1" s="77" t="s">
        <v>435</v>
      </c>
      <c r="I1" s="76" t="s">
        <v>1289</v>
      </c>
      <c r="J1" s="76" t="s">
        <v>1290</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266</v>
      </c>
      <c r="G4" s="56"/>
    </row>
    <row r="5" spans="1:28">
      <c r="A5" s="57"/>
      <c r="G5" s="56"/>
    </row>
    <row r="6" spans="1:28" ht="39.75" customHeight="1">
      <c r="A6" s="77" t="s">
        <v>267</v>
      </c>
      <c r="B6" s="76" t="s">
        <v>269</v>
      </c>
      <c r="C6" s="77" t="s">
        <v>268</v>
      </c>
      <c r="D6" s="77" t="s">
        <v>11</v>
      </c>
      <c r="E6" s="76" t="s">
        <v>264</v>
      </c>
      <c r="F6" s="77" t="s">
        <v>383</v>
      </c>
      <c r="G6" s="77" t="s">
        <v>382</v>
      </c>
      <c r="H6" s="77" t="s">
        <v>557</v>
      </c>
      <c r="I6" s="77" t="s">
        <v>607</v>
      </c>
      <c r="J6" s="77" t="s">
        <v>315</v>
      </c>
      <c r="K6" s="77" t="s">
        <v>316</v>
      </c>
      <c r="L6" s="77" t="s">
        <v>317</v>
      </c>
      <c r="M6" s="77" t="s">
        <v>1128</v>
      </c>
      <c r="N6" s="77" t="s">
        <v>409</v>
      </c>
      <c r="O6" s="76" t="s">
        <v>319</v>
      </c>
      <c r="P6" s="100" t="s">
        <v>271</v>
      </c>
      <c r="Q6" s="78" t="s">
        <v>320</v>
      </c>
      <c r="R6" s="76" t="s">
        <v>321</v>
      </c>
      <c r="S6" s="81" t="s">
        <v>322</v>
      </c>
      <c r="T6" s="82" t="s">
        <v>295</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LookupValues!$AC$2:$AC$36</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4.4"/>
  <cols>
    <col min="1" max="1" width="24.109375" style="231" bestFit="1" customWidth="1"/>
    <col min="2" max="2" width="23.88671875" style="231" bestFit="1" customWidth="1"/>
    <col min="3" max="3" width="31.109375" style="231" customWidth="1"/>
    <col min="4" max="4" width="9.109375" style="231"/>
    <col min="5" max="5" width="11.33203125" style="231" customWidth="1"/>
    <col min="6" max="8" width="9.109375" style="231"/>
    <col min="9" max="9" width="10.109375" style="231" bestFit="1" customWidth="1"/>
    <col min="10" max="11" width="9.109375" style="231"/>
    <col min="12" max="12" width="12.5546875" style="231" bestFit="1" customWidth="1"/>
    <col min="13" max="13" width="11.44140625" style="231" customWidth="1"/>
    <col min="14" max="256" width="9.109375" style="231"/>
    <col min="257" max="257" width="16.44140625" style="231" customWidth="1"/>
    <col min="258" max="258" width="23.88671875" style="231" bestFit="1" customWidth="1"/>
    <col min="259" max="259" width="31.109375" style="231" customWidth="1"/>
    <col min="260" max="260" width="9.109375" style="231"/>
    <col min="261" max="261" width="11.33203125" style="231" customWidth="1"/>
    <col min="262" max="264" width="9.109375" style="231"/>
    <col min="265" max="265" width="10.109375" style="231" bestFit="1" customWidth="1"/>
    <col min="266" max="267" width="9.109375" style="231"/>
    <col min="268" max="268" width="12.5546875" style="231" bestFit="1" customWidth="1"/>
    <col min="269" max="512" width="9.109375" style="231"/>
    <col min="513" max="513" width="16.44140625" style="231" customWidth="1"/>
    <col min="514" max="514" width="23.88671875" style="231" bestFit="1" customWidth="1"/>
    <col min="515" max="515" width="31.109375" style="231" customWidth="1"/>
    <col min="516" max="516" width="9.109375" style="231"/>
    <col min="517" max="517" width="11.33203125" style="231" customWidth="1"/>
    <col min="518" max="520" width="9.109375" style="231"/>
    <col min="521" max="521" width="10.109375" style="231" bestFit="1" customWidth="1"/>
    <col min="522" max="523" width="9.109375" style="231"/>
    <col min="524" max="524" width="12.5546875" style="231" bestFit="1" customWidth="1"/>
    <col min="525" max="768" width="9.109375" style="231"/>
    <col min="769" max="769" width="16.44140625" style="231" customWidth="1"/>
    <col min="770" max="770" width="23.88671875" style="231" bestFit="1" customWidth="1"/>
    <col min="771" max="771" width="31.109375" style="231" customWidth="1"/>
    <col min="772" max="772" width="9.109375" style="231"/>
    <col min="773" max="773" width="11.33203125" style="231" customWidth="1"/>
    <col min="774" max="776" width="9.109375" style="231"/>
    <col min="777" max="777" width="10.109375" style="231" bestFit="1" customWidth="1"/>
    <col min="778" max="779" width="9.109375" style="231"/>
    <col min="780" max="780" width="12.5546875" style="231" bestFit="1" customWidth="1"/>
    <col min="781" max="1024" width="9.109375" style="231"/>
    <col min="1025" max="1025" width="16.44140625" style="231" customWidth="1"/>
    <col min="1026" max="1026" width="23.88671875" style="231" bestFit="1" customWidth="1"/>
    <col min="1027" max="1027" width="31.109375" style="231" customWidth="1"/>
    <col min="1028" max="1028" width="9.109375" style="231"/>
    <col min="1029" max="1029" width="11.33203125" style="231" customWidth="1"/>
    <col min="1030" max="1032" width="9.109375" style="231"/>
    <col min="1033" max="1033" width="10.109375" style="231" bestFit="1" customWidth="1"/>
    <col min="1034" max="1035" width="9.109375" style="231"/>
    <col min="1036" max="1036" width="12.5546875" style="231" bestFit="1" customWidth="1"/>
    <col min="1037" max="1280" width="9.109375" style="231"/>
    <col min="1281" max="1281" width="16.44140625" style="231" customWidth="1"/>
    <col min="1282" max="1282" width="23.88671875" style="231" bestFit="1" customWidth="1"/>
    <col min="1283" max="1283" width="31.109375" style="231" customWidth="1"/>
    <col min="1284" max="1284" width="9.109375" style="231"/>
    <col min="1285" max="1285" width="11.33203125" style="231" customWidth="1"/>
    <col min="1286" max="1288" width="9.109375" style="231"/>
    <col min="1289" max="1289" width="10.109375" style="231" bestFit="1" customWidth="1"/>
    <col min="1290" max="1291" width="9.109375" style="231"/>
    <col min="1292" max="1292" width="12.5546875" style="231" bestFit="1" customWidth="1"/>
    <col min="1293" max="1536" width="9.109375" style="231"/>
    <col min="1537" max="1537" width="16.44140625" style="231" customWidth="1"/>
    <col min="1538" max="1538" width="23.88671875" style="231" bestFit="1" customWidth="1"/>
    <col min="1539" max="1539" width="31.109375" style="231" customWidth="1"/>
    <col min="1540" max="1540" width="9.109375" style="231"/>
    <col min="1541" max="1541" width="11.33203125" style="231" customWidth="1"/>
    <col min="1542" max="1544" width="9.109375" style="231"/>
    <col min="1545" max="1545" width="10.109375" style="231" bestFit="1" customWidth="1"/>
    <col min="1546" max="1547" width="9.109375" style="231"/>
    <col min="1548" max="1548" width="12.5546875" style="231" bestFit="1" customWidth="1"/>
    <col min="1549" max="1792" width="9.109375" style="231"/>
    <col min="1793" max="1793" width="16.44140625" style="231" customWidth="1"/>
    <col min="1794" max="1794" width="23.88671875" style="231" bestFit="1" customWidth="1"/>
    <col min="1795" max="1795" width="31.109375" style="231" customWidth="1"/>
    <col min="1796" max="1796" width="9.109375" style="231"/>
    <col min="1797" max="1797" width="11.33203125" style="231" customWidth="1"/>
    <col min="1798" max="1800" width="9.109375" style="231"/>
    <col min="1801" max="1801" width="10.109375" style="231" bestFit="1" customWidth="1"/>
    <col min="1802" max="1803" width="9.109375" style="231"/>
    <col min="1804" max="1804" width="12.5546875" style="231" bestFit="1" customWidth="1"/>
    <col min="1805" max="2048" width="9.109375" style="231"/>
    <col min="2049" max="2049" width="16.44140625" style="231" customWidth="1"/>
    <col min="2050" max="2050" width="23.88671875" style="231" bestFit="1" customWidth="1"/>
    <col min="2051" max="2051" width="31.109375" style="231" customWidth="1"/>
    <col min="2052" max="2052" width="9.109375" style="231"/>
    <col min="2053" max="2053" width="11.33203125" style="231" customWidth="1"/>
    <col min="2054" max="2056" width="9.109375" style="231"/>
    <col min="2057" max="2057" width="10.109375" style="231" bestFit="1" customWidth="1"/>
    <col min="2058" max="2059" width="9.109375" style="231"/>
    <col min="2060" max="2060" width="12.5546875" style="231" bestFit="1" customWidth="1"/>
    <col min="2061" max="2304" width="9.109375" style="231"/>
    <col min="2305" max="2305" width="16.44140625" style="231" customWidth="1"/>
    <col min="2306" max="2306" width="23.88671875" style="231" bestFit="1" customWidth="1"/>
    <col min="2307" max="2307" width="31.109375" style="231" customWidth="1"/>
    <col min="2308" max="2308" width="9.109375" style="231"/>
    <col min="2309" max="2309" width="11.33203125" style="231" customWidth="1"/>
    <col min="2310" max="2312" width="9.109375" style="231"/>
    <col min="2313" max="2313" width="10.109375" style="231" bestFit="1" customWidth="1"/>
    <col min="2314" max="2315" width="9.109375" style="231"/>
    <col min="2316" max="2316" width="12.5546875" style="231" bestFit="1" customWidth="1"/>
    <col min="2317" max="2560" width="9.109375" style="231"/>
    <col min="2561" max="2561" width="16.44140625" style="231" customWidth="1"/>
    <col min="2562" max="2562" width="23.88671875" style="231" bestFit="1" customWidth="1"/>
    <col min="2563" max="2563" width="31.109375" style="231" customWidth="1"/>
    <col min="2564" max="2564" width="9.109375" style="231"/>
    <col min="2565" max="2565" width="11.33203125" style="231" customWidth="1"/>
    <col min="2566" max="2568" width="9.109375" style="231"/>
    <col min="2569" max="2569" width="10.109375" style="231" bestFit="1" customWidth="1"/>
    <col min="2570" max="2571" width="9.109375" style="231"/>
    <col min="2572" max="2572" width="12.5546875" style="231" bestFit="1" customWidth="1"/>
    <col min="2573" max="2816" width="9.109375" style="231"/>
    <col min="2817" max="2817" width="16.44140625" style="231" customWidth="1"/>
    <col min="2818" max="2818" width="23.88671875" style="231" bestFit="1" customWidth="1"/>
    <col min="2819" max="2819" width="31.109375" style="231" customWidth="1"/>
    <col min="2820" max="2820" width="9.109375" style="231"/>
    <col min="2821" max="2821" width="11.33203125" style="231" customWidth="1"/>
    <col min="2822" max="2824" width="9.109375" style="231"/>
    <col min="2825" max="2825" width="10.109375" style="231" bestFit="1" customWidth="1"/>
    <col min="2826" max="2827" width="9.109375" style="231"/>
    <col min="2828" max="2828" width="12.5546875" style="231" bestFit="1" customWidth="1"/>
    <col min="2829" max="3072" width="9.109375" style="231"/>
    <col min="3073" max="3073" width="16.44140625" style="231" customWidth="1"/>
    <col min="3074" max="3074" width="23.88671875" style="231" bestFit="1" customWidth="1"/>
    <col min="3075" max="3075" width="31.109375" style="231" customWidth="1"/>
    <col min="3076" max="3076" width="9.109375" style="231"/>
    <col min="3077" max="3077" width="11.33203125" style="231" customWidth="1"/>
    <col min="3078" max="3080" width="9.109375" style="231"/>
    <col min="3081" max="3081" width="10.109375" style="231" bestFit="1" customWidth="1"/>
    <col min="3082" max="3083" width="9.109375" style="231"/>
    <col min="3084" max="3084" width="12.5546875" style="231" bestFit="1" customWidth="1"/>
    <col min="3085" max="3328" width="9.109375" style="231"/>
    <col min="3329" max="3329" width="16.44140625" style="231" customWidth="1"/>
    <col min="3330" max="3330" width="23.88671875" style="231" bestFit="1" customWidth="1"/>
    <col min="3331" max="3331" width="31.109375" style="231" customWidth="1"/>
    <col min="3332" max="3332" width="9.109375" style="231"/>
    <col min="3333" max="3333" width="11.33203125" style="231" customWidth="1"/>
    <col min="3334" max="3336" width="9.109375" style="231"/>
    <col min="3337" max="3337" width="10.109375" style="231" bestFit="1" customWidth="1"/>
    <col min="3338" max="3339" width="9.109375" style="231"/>
    <col min="3340" max="3340" width="12.5546875" style="231" bestFit="1" customWidth="1"/>
    <col min="3341" max="3584" width="9.109375" style="231"/>
    <col min="3585" max="3585" width="16.44140625" style="231" customWidth="1"/>
    <col min="3586" max="3586" width="23.88671875" style="231" bestFit="1" customWidth="1"/>
    <col min="3587" max="3587" width="31.109375" style="231" customWidth="1"/>
    <col min="3588" max="3588" width="9.109375" style="231"/>
    <col min="3589" max="3589" width="11.33203125" style="231" customWidth="1"/>
    <col min="3590" max="3592" width="9.109375" style="231"/>
    <col min="3593" max="3593" width="10.109375" style="231" bestFit="1" customWidth="1"/>
    <col min="3594" max="3595" width="9.109375" style="231"/>
    <col min="3596" max="3596" width="12.5546875" style="231" bestFit="1" customWidth="1"/>
    <col min="3597" max="3840" width="9.109375" style="231"/>
    <col min="3841" max="3841" width="16.44140625" style="231" customWidth="1"/>
    <col min="3842" max="3842" width="23.88671875" style="231" bestFit="1" customWidth="1"/>
    <col min="3843" max="3843" width="31.109375" style="231" customWidth="1"/>
    <col min="3844" max="3844" width="9.109375" style="231"/>
    <col min="3845" max="3845" width="11.33203125" style="231" customWidth="1"/>
    <col min="3846" max="3848" width="9.109375" style="231"/>
    <col min="3849" max="3849" width="10.109375" style="231" bestFit="1" customWidth="1"/>
    <col min="3850" max="3851" width="9.109375" style="231"/>
    <col min="3852" max="3852" width="12.5546875" style="231" bestFit="1" customWidth="1"/>
    <col min="3853" max="4096" width="9.109375" style="231"/>
    <col min="4097" max="4097" width="16.44140625" style="231" customWidth="1"/>
    <col min="4098" max="4098" width="23.88671875" style="231" bestFit="1" customWidth="1"/>
    <col min="4099" max="4099" width="31.109375" style="231" customWidth="1"/>
    <col min="4100" max="4100" width="9.109375" style="231"/>
    <col min="4101" max="4101" width="11.33203125" style="231" customWidth="1"/>
    <col min="4102" max="4104" width="9.109375" style="231"/>
    <col min="4105" max="4105" width="10.109375" style="231" bestFit="1" customWidth="1"/>
    <col min="4106" max="4107" width="9.109375" style="231"/>
    <col min="4108" max="4108" width="12.5546875" style="231" bestFit="1" customWidth="1"/>
    <col min="4109" max="4352" width="9.109375" style="231"/>
    <col min="4353" max="4353" width="16.44140625" style="231" customWidth="1"/>
    <col min="4354" max="4354" width="23.88671875" style="231" bestFit="1" customWidth="1"/>
    <col min="4355" max="4355" width="31.109375" style="231" customWidth="1"/>
    <col min="4356" max="4356" width="9.109375" style="231"/>
    <col min="4357" max="4357" width="11.33203125" style="231" customWidth="1"/>
    <col min="4358" max="4360" width="9.109375" style="231"/>
    <col min="4361" max="4361" width="10.109375" style="231" bestFit="1" customWidth="1"/>
    <col min="4362" max="4363" width="9.109375" style="231"/>
    <col min="4364" max="4364" width="12.5546875" style="231" bestFit="1" customWidth="1"/>
    <col min="4365" max="4608" width="9.109375" style="231"/>
    <col min="4609" max="4609" width="16.44140625" style="231" customWidth="1"/>
    <col min="4610" max="4610" width="23.88671875" style="231" bestFit="1" customWidth="1"/>
    <col min="4611" max="4611" width="31.109375" style="231" customWidth="1"/>
    <col min="4612" max="4612" width="9.109375" style="231"/>
    <col min="4613" max="4613" width="11.33203125" style="231" customWidth="1"/>
    <col min="4614" max="4616" width="9.109375" style="231"/>
    <col min="4617" max="4617" width="10.109375" style="231" bestFit="1" customWidth="1"/>
    <col min="4618" max="4619" width="9.109375" style="231"/>
    <col min="4620" max="4620" width="12.5546875" style="231" bestFit="1" customWidth="1"/>
    <col min="4621" max="4864" width="9.109375" style="231"/>
    <col min="4865" max="4865" width="16.44140625" style="231" customWidth="1"/>
    <col min="4866" max="4866" width="23.88671875" style="231" bestFit="1" customWidth="1"/>
    <col min="4867" max="4867" width="31.109375" style="231" customWidth="1"/>
    <col min="4868" max="4868" width="9.109375" style="231"/>
    <col min="4869" max="4869" width="11.33203125" style="231" customWidth="1"/>
    <col min="4870" max="4872" width="9.109375" style="231"/>
    <col min="4873" max="4873" width="10.109375" style="231" bestFit="1" customWidth="1"/>
    <col min="4874" max="4875" width="9.109375" style="231"/>
    <col min="4876" max="4876" width="12.5546875" style="231" bestFit="1" customWidth="1"/>
    <col min="4877" max="5120" width="9.109375" style="231"/>
    <col min="5121" max="5121" width="16.44140625" style="231" customWidth="1"/>
    <col min="5122" max="5122" width="23.88671875" style="231" bestFit="1" customWidth="1"/>
    <col min="5123" max="5123" width="31.109375" style="231" customWidth="1"/>
    <col min="5124" max="5124" width="9.109375" style="231"/>
    <col min="5125" max="5125" width="11.33203125" style="231" customWidth="1"/>
    <col min="5126" max="5128" width="9.109375" style="231"/>
    <col min="5129" max="5129" width="10.109375" style="231" bestFit="1" customWidth="1"/>
    <col min="5130" max="5131" width="9.109375" style="231"/>
    <col min="5132" max="5132" width="12.5546875" style="231" bestFit="1" customWidth="1"/>
    <col min="5133" max="5376" width="9.109375" style="231"/>
    <col min="5377" max="5377" width="16.44140625" style="231" customWidth="1"/>
    <col min="5378" max="5378" width="23.88671875" style="231" bestFit="1" customWidth="1"/>
    <col min="5379" max="5379" width="31.109375" style="231" customWidth="1"/>
    <col min="5380" max="5380" width="9.109375" style="231"/>
    <col min="5381" max="5381" width="11.33203125" style="231" customWidth="1"/>
    <col min="5382" max="5384" width="9.109375" style="231"/>
    <col min="5385" max="5385" width="10.109375" style="231" bestFit="1" customWidth="1"/>
    <col min="5386" max="5387" width="9.109375" style="231"/>
    <col min="5388" max="5388" width="12.5546875" style="231" bestFit="1" customWidth="1"/>
    <col min="5389" max="5632" width="9.109375" style="231"/>
    <col min="5633" max="5633" width="16.44140625" style="231" customWidth="1"/>
    <col min="5634" max="5634" width="23.88671875" style="231" bestFit="1" customWidth="1"/>
    <col min="5635" max="5635" width="31.109375" style="231" customWidth="1"/>
    <col min="5636" max="5636" width="9.109375" style="231"/>
    <col min="5637" max="5637" width="11.33203125" style="231" customWidth="1"/>
    <col min="5638" max="5640" width="9.109375" style="231"/>
    <col min="5641" max="5641" width="10.109375" style="231" bestFit="1" customWidth="1"/>
    <col min="5642" max="5643" width="9.109375" style="231"/>
    <col min="5644" max="5644" width="12.5546875" style="231" bestFit="1" customWidth="1"/>
    <col min="5645" max="5888" width="9.109375" style="231"/>
    <col min="5889" max="5889" width="16.44140625" style="231" customWidth="1"/>
    <col min="5890" max="5890" width="23.88671875" style="231" bestFit="1" customWidth="1"/>
    <col min="5891" max="5891" width="31.109375" style="231" customWidth="1"/>
    <col min="5892" max="5892" width="9.109375" style="231"/>
    <col min="5893" max="5893" width="11.33203125" style="231" customWidth="1"/>
    <col min="5894" max="5896" width="9.109375" style="231"/>
    <col min="5897" max="5897" width="10.109375" style="231" bestFit="1" customWidth="1"/>
    <col min="5898" max="5899" width="9.109375" style="231"/>
    <col min="5900" max="5900" width="12.5546875" style="231" bestFit="1" customWidth="1"/>
    <col min="5901" max="6144" width="9.109375" style="231"/>
    <col min="6145" max="6145" width="16.44140625" style="231" customWidth="1"/>
    <col min="6146" max="6146" width="23.88671875" style="231" bestFit="1" customWidth="1"/>
    <col min="6147" max="6147" width="31.109375" style="231" customWidth="1"/>
    <col min="6148" max="6148" width="9.109375" style="231"/>
    <col min="6149" max="6149" width="11.33203125" style="231" customWidth="1"/>
    <col min="6150" max="6152" width="9.109375" style="231"/>
    <col min="6153" max="6153" width="10.109375" style="231" bestFit="1" customWidth="1"/>
    <col min="6154" max="6155" width="9.109375" style="231"/>
    <col min="6156" max="6156" width="12.5546875" style="231" bestFit="1" customWidth="1"/>
    <col min="6157" max="6400" width="9.109375" style="231"/>
    <col min="6401" max="6401" width="16.44140625" style="231" customWidth="1"/>
    <col min="6402" max="6402" width="23.88671875" style="231" bestFit="1" customWidth="1"/>
    <col min="6403" max="6403" width="31.109375" style="231" customWidth="1"/>
    <col min="6404" max="6404" width="9.109375" style="231"/>
    <col min="6405" max="6405" width="11.33203125" style="231" customWidth="1"/>
    <col min="6406" max="6408" width="9.109375" style="231"/>
    <col min="6409" max="6409" width="10.109375" style="231" bestFit="1" customWidth="1"/>
    <col min="6410" max="6411" width="9.109375" style="231"/>
    <col min="6412" max="6412" width="12.5546875" style="231" bestFit="1" customWidth="1"/>
    <col min="6413" max="6656" width="9.109375" style="231"/>
    <col min="6657" max="6657" width="16.44140625" style="231" customWidth="1"/>
    <col min="6658" max="6658" width="23.88671875" style="231" bestFit="1" customWidth="1"/>
    <col min="6659" max="6659" width="31.109375" style="231" customWidth="1"/>
    <col min="6660" max="6660" width="9.109375" style="231"/>
    <col min="6661" max="6661" width="11.33203125" style="231" customWidth="1"/>
    <col min="6662" max="6664" width="9.109375" style="231"/>
    <col min="6665" max="6665" width="10.109375" style="231" bestFit="1" customWidth="1"/>
    <col min="6666" max="6667" width="9.109375" style="231"/>
    <col min="6668" max="6668" width="12.5546875" style="231" bestFit="1" customWidth="1"/>
    <col min="6669" max="6912" width="9.109375" style="231"/>
    <col min="6913" max="6913" width="16.44140625" style="231" customWidth="1"/>
    <col min="6914" max="6914" width="23.88671875" style="231" bestFit="1" customWidth="1"/>
    <col min="6915" max="6915" width="31.109375" style="231" customWidth="1"/>
    <col min="6916" max="6916" width="9.109375" style="231"/>
    <col min="6917" max="6917" width="11.33203125" style="231" customWidth="1"/>
    <col min="6918" max="6920" width="9.109375" style="231"/>
    <col min="6921" max="6921" width="10.109375" style="231" bestFit="1" customWidth="1"/>
    <col min="6922" max="6923" width="9.109375" style="231"/>
    <col min="6924" max="6924" width="12.5546875" style="231" bestFit="1" customWidth="1"/>
    <col min="6925" max="7168" width="9.109375" style="231"/>
    <col min="7169" max="7169" width="16.44140625" style="231" customWidth="1"/>
    <col min="7170" max="7170" width="23.88671875" style="231" bestFit="1" customWidth="1"/>
    <col min="7171" max="7171" width="31.109375" style="231" customWidth="1"/>
    <col min="7172" max="7172" width="9.109375" style="231"/>
    <col min="7173" max="7173" width="11.33203125" style="231" customWidth="1"/>
    <col min="7174" max="7176" width="9.109375" style="231"/>
    <col min="7177" max="7177" width="10.109375" style="231" bestFit="1" customWidth="1"/>
    <col min="7178" max="7179" width="9.109375" style="231"/>
    <col min="7180" max="7180" width="12.5546875" style="231" bestFit="1" customWidth="1"/>
    <col min="7181" max="7424" width="9.109375" style="231"/>
    <col min="7425" max="7425" width="16.44140625" style="231" customWidth="1"/>
    <col min="7426" max="7426" width="23.88671875" style="231" bestFit="1" customWidth="1"/>
    <col min="7427" max="7427" width="31.109375" style="231" customWidth="1"/>
    <col min="7428" max="7428" width="9.109375" style="231"/>
    <col min="7429" max="7429" width="11.33203125" style="231" customWidth="1"/>
    <col min="7430" max="7432" width="9.109375" style="231"/>
    <col min="7433" max="7433" width="10.109375" style="231" bestFit="1" customWidth="1"/>
    <col min="7434" max="7435" width="9.109375" style="231"/>
    <col min="7436" max="7436" width="12.5546875" style="231" bestFit="1" customWidth="1"/>
    <col min="7437" max="7680" width="9.109375" style="231"/>
    <col min="7681" max="7681" width="16.44140625" style="231" customWidth="1"/>
    <col min="7682" max="7682" width="23.88671875" style="231" bestFit="1" customWidth="1"/>
    <col min="7683" max="7683" width="31.109375" style="231" customWidth="1"/>
    <col min="7684" max="7684" width="9.109375" style="231"/>
    <col min="7685" max="7685" width="11.33203125" style="231" customWidth="1"/>
    <col min="7686" max="7688" width="9.109375" style="231"/>
    <col min="7689" max="7689" width="10.109375" style="231" bestFit="1" customWidth="1"/>
    <col min="7690" max="7691" width="9.109375" style="231"/>
    <col min="7692" max="7692" width="12.5546875" style="231" bestFit="1" customWidth="1"/>
    <col min="7693" max="7936" width="9.109375" style="231"/>
    <col min="7937" max="7937" width="16.44140625" style="231" customWidth="1"/>
    <col min="7938" max="7938" width="23.88671875" style="231" bestFit="1" customWidth="1"/>
    <col min="7939" max="7939" width="31.109375" style="231" customWidth="1"/>
    <col min="7940" max="7940" width="9.109375" style="231"/>
    <col min="7941" max="7941" width="11.33203125" style="231" customWidth="1"/>
    <col min="7942" max="7944" width="9.109375" style="231"/>
    <col min="7945" max="7945" width="10.109375" style="231" bestFit="1" customWidth="1"/>
    <col min="7946" max="7947" width="9.109375" style="231"/>
    <col min="7948" max="7948" width="12.5546875" style="231" bestFit="1" customWidth="1"/>
    <col min="7949" max="8192" width="9.109375" style="231"/>
    <col min="8193" max="8193" width="16.44140625" style="231" customWidth="1"/>
    <col min="8194" max="8194" width="23.88671875" style="231" bestFit="1" customWidth="1"/>
    <col min="8195" max="8195" width="31.109375" style="231" customWidth="1"/>
    <col min="8196" max="8196" width="9.109375" style="231"/>
    <col min="8197" max="8197" width="11.33203125" style="231" customWidth="1"/>
    <col min="8198" max="8200" width="9.109375" style="231"/>
    <col min="8201" max="8201" width="10.109375" style="231" bestFit="1" customWidth="1"/>
    <col min="8202" max="8203" width="9.109375" style="231"/>
    <col min="8204" max="8204" width="12.5546875" style="231" bestFit="1" customWidth="1"/>
    <col min="8205" max="8448" width="9.109375" style="231"/>
    <col min="8449" max="8449" width="16.44140625" style="231" customWidth="1"/>
    <col min="8450" max="8450" width="23.88671875" style="231" bestFit="1" customWidth="1"/>
    <col min="8451" max="8451" width="31.109375" style="231" customWidth="1"/>
    <col min="8452" max="8452" width="9.109375" style="231"/>
    <col min="8453" max="8453" width="11.33203125" style="231" customWidth="1"/>
    <col min="8454" max="8456" width="9.109375" style="231"/>
    <col min="8457" max="8457" width="10.109375" style="231" bestFit="1" customWidth="1"/>
    <col min="8458" max="8459" width="9.109375" style="231"/>
    <col min="8460" max="8460" width="12.5546875" style="231" bestFit="1" customWidth="1"/>
    <col min="8461" max="8704" width="9.109375" style="231"/>
    <col min="8705" max="8705" width="16.44140625" style="231" customWidth="1"/>
    <col min="8706" max="8706" width="23.88671875" style="231" bestFit="1" customWidth="1"/>
    <col min="8707" max="8707" width="31.109375" style="231" customWidth="1"/>
    <col min="8708" max="8708" width="9.109375" style="231"/>
    <col min="8709" max="8709" width="11.33203125" style="231" customWidth="1"/>
    <col min="8710" max="8712" width="9.109375" style="231"/>
    <col min="8713" max="8713" width="10.109375" style="231" bestFit="1" customWidth="1"/>
    <col min="8714" max="8715" width="9.109375" style="231"/>
    <col min="8716" max="8716" width="12.5546875" style="231" bestFit="1" customWidth="1"/>
    <col min="8717" max="8960" width="9.109375" style="231"/>
    <col min="8961" max="8961" width="16.44140625" style="231" customWidth="1"/>
    <col min="8962" max="8962" width="23.88671875" style="231" bestFit="1" customWidth="1"/>
    <col min="8963" max="8963" width="31.109375" style="231" customWidth="1"/>
    <col min="8964" max="8964" width="9.109375" style="231"/>
    <col min="8965" max="8965" width="11.33203125" style="231" customWidth="1"/>
    <col min="8966" max="8968" width="9.109375" style="231"/>
    <col min="8969" max="8969" width="10.109375" style="231" bestFit="1" customWidth="1"/>
    <col min="8970" max="8971" width="9.109375" style="231"/>
    <col min="8972" max="8972" width="12.5546875" style="231" bestFit="1" customWidth="1"/>
    <col min="8973" max="9216" width="9.109375" style="231"/>
    <col min="9217" max="9217" width="16.44140625" style="231" customWidth="1"/>
    <col min="9218" max="9218" width="23.88671875" style="231" bestFit="1" customWidth="1"/>
    <col min="9219" max="9219" width="31.109375" style="231" customWidth="1"/>
    <col min="9220" max="9220" width="9.109375" style="231"/>
    <col min="9221" max="9221" width="11.33203125" style="231" customWidth="1"/>
    <col min="9222" max="9224" width="9.109375" style="231"/>
    <col min="9225" max="9225" width="10.109375" style="231" bestFit="1" customWidth="1"/>
    <col min="9226" max="9227" width="9.109375" style="231"/>
    <col min="9228" max="9228" width="12.5546875" style="231" bestFit="1" customWidth="1"/>
    <col min="9229" max="9472" width="9.109375" style="231"/>
    <col min="9473" max="9473" width="16.44140625" style="231" customWidth="1"/>
    <col min="9474" max="9474" width="23.88671875" style="231" bestFit="1" customWidth="1"/>
    <col min="9475" max="9475" width="31.109375" style="231" customWidth="1"/>
    <col min="9476" max="9476" width="9.109375" style="231"/>
    <col min="9477" max="9477" width="11.33203125" style="231" customWidth="1"/>
    <col min="9478" max="9480" width="9.109375" style="231"/>
    <col min="9481" max="9481" width="10.109375" style="231" bestFit="1" customWidth="1"/>
    <col min="9482" max="9483" width="9.109375" style="231"/>
    <col min="9484" max="9484" width="12.5546875" style="231" bestFit="1" customWidth="1"/>
    <col min="9485" max="9728" width="9.109375" style="231"/>
    <col min="9729" max="9729" width="16.44140625" style="231" customWidth="1"/>
    <col min="9730" max="9730" width="23.88671875" style="231" bestFit="1" customWidth="1"/>
    <col min="9731" max="9731" width="31.109375" style="231" customWidth="1"/>
    <col min="9732" max="9732" width="9.109375" style="231"/>
    <col min="9733" max="9733" width="11.33203125" style="231" customWidth="1"/>
    <col min="9734" max="9736" width="9.109375" style="231"/>
    <col min="9737" max="9737" width="10.109375" style="231" bestFit="1" customWidth="1"/>
    <col min="9738" max="9739" width="9.109375" style="231"/>
    <col min="9740" max="9740" width="12.5546875" style="231" bestFit="1" customWidth="1"/>
    <col min="9741" max="9984" width="9.109375" style="231"/>
    <col min="9985" max="9985" width="16.44140625" style="231" customWidth="1"/>
    <col min="9986" max="9986" width="23.88671875" style="231" bestFit="1" customWidth="1"/>
    <col min="9987" max="9987" width="31.109375" style="231" customWidth="1"/>
    <col min="9988" max="9988" width="9.109375" style="231"/>
    <col min="9989" max="9989" width="11.33203125" style="231" customWidth="1"/>
    <col min="9990" max="9992" width="9.109375" style="231"/>
    <col min="9993" max="9993" width="10.109375" style="231" bestFit="1" customWidth="1"/>
    <col min="9994" max="9995" width="9.109375" style="231"/>
    <col min="9996" max="9996" width="12.5546875" style="231" bestFit="1" customWidth="1"/>
    <col min="9997" max="10240" width="9.109375" style="231"/>
    <col min="10241" max="10241" width="16.44140625" style="231" customWidth="1"/>
    <col min="10242" max="10242" width="23.88671875" style="231" bestFit="1" customWidth="1"/>
    <col min="10243" max="10243" width="31.109375" style="231" customWidth="1"/>
    <col min="10244" max="10244" width="9.109375" style="231"/>
    <col min="10245" max="10245" width="11.33203125" style="231" customWidth="1"/>
    <col min="10246" max="10248" width="9.109375" style="231"/>
    <col min="10249" max="10249" width="10.109375" style="231" bestFit="1" customWidth="1"/>
    <col min="10250" max="10251" width="9.109375" style="231"/>
    <col min="10252" max="10252" width="12.5546875" style="231" bestFit="1" customWidth="1"/>
    <col min="10253" max="10496" width="9.109375" style="231"/>
    <col min="10497" max="10497" width="16.44140625" style="231" customWidth="1"/>
    <col min="10498" max="10498" width="23.88671875" style="231" bestFit="1" customWidth="1"/>
    <col min="10499" max="10499" width="31.109375" style="231" customWidth="1"/>
    <col min="10500" max="10500" width="9.109375" style="231"/>
    <col min="10501" max="10501" width="11.33203125" style="231" customWidth="1"/>
    <col min="10502" max="10504" width="9.109375" style="231"/>
    <col min="10505" max="10505" width="10.109375" style="231" bestFit="1" customWidth="1"/>
    <col min="10506" max="10507" width="9.109375" style="231"/>
    <col min="10508" max="10508" width="12.5546875" style="231" bestFit="1" customWidth="1"/>
    <col min="10509" max="10752" width="9.109375" style="231"/>
    <col min="10753" max="10753" width="16.44140625" style="231" customWidth="1"/>
    <col min="10754" max="10754" width="23.88671875" style="231" bestFit="1" customWidth="1"/>
    <col min="10755" max="10755" width="31.109375" style="231" customWidth="1"/>
    <col min="10756" max="10756" width="9.109375" style="231"/>
    <col min="10757" max="10757" width="11.33203125" style="231" customWidth="1"/>
    <col min="10758" max="10760" width="9.109375" style="231"/>
    <col min="10761" max="10761" width="10.109375" style="231" bestFit="1" customWidth="1"/>
    <col min="10762" max="10763" width="9.109375" style="231"/>
    <col min="10764" max="10764" width="12.5546875" style="231" bestFit="1" customWidth="1"/>
    <col min="10765" max="11008" width="9.109375" style="231"/>
    <col min="11009" max="11009" width="16.44140625" style="231" customWidth="1"/>
    <col min="11010" max="11010" width="23.88671875" style="231" bestFit="1" customWidth="1"/>
    <col min="11011" max="11011" width="31.109375" style="231" customWidth="1"/>
    <col min="11012" max="11012" width="9.109375" style="231"/>
    <col min="11013" max="11013" width="11.33203125" style="231" customWidth="1"/>
    <col min="11014" max="11016" width="9.109375" style="231"/>
    <col min="11017" max="11017" width="10.109375" style="231" bestFit="1" customWidth="1"/>
    <col min="11018" max="11019" width="9.109375" style="231"/>
    <col min="11020" max="11020" width="12.5546875" style="231" bestFit="1" customWidth="1"/>
    <col min="11021" max="11264" width="9.109375" style="231"/>
    <col min="11265" max="11265" width="16.44140625" style="231" customWidth="1"/>
    <col min="11266" max="11266" width="23.88671875" style="231" bestFit="1" customWidth="1"/>
    <col min="11267" max="11267" width="31.109375" style="231" customWidth="1"/>
    <col min="11268" max="11268" width="9.109375" style="231"/>
    <col min="11269" max="11269" width="11.33203125" style="231" customWidth="1"/>
    <col min="11270" max="11272" width="9.109375" style="231"/>
    <col min="11273" max="11273" width="10.109375" style="231" bestFit="1" customWidth="1"/>
    <col min="11274" max="11275" width="9.109375" style="231"/>
    <col min="11276" max="11276" width="12.5546875" style="231" bestFit="1" customWidth="1"/>
    <col min="11277" max="11520" width="9.109375" style="231"/>
    <col min="11521" max="11521" width="16.44140625" style="231" customWidth="1"/>
    <col min="11522" max="11522" width="23.88671875" style="231" bestFit="1" customWidth="1"/>
    <col min="11523" max="11523" width="31.109375" style="231" customWidth="1"/>
    <col min="11524" max="11524" width="9.109375" style="231"/>
    <col min="11525" max="11525" width="11.33203125" style="231" customWidth="1"/>
    <col min="11526" max="11528" width="9.109375" style="231"/>
    <col min="11529" max="11529" width="10.109375" style="231" bestFit="1" customWidth="1"/>
    <col min="11530" max="11531" width="9.109375" style="231"/>
    <col min="11532" max="11532" width="12.5546875" style="231" bestFit="1" customWidth="1"/>
    <col min="11533" max="11776" width="9.109375" style="231"/>
    <col min="11777" max="11777" width="16.44140625" style="231" customWidth="1"/>
    <col min="11778" max="11778" width="23.88671875" style="231" bestFit="1" customWidth="1"/>
    <col min="11779" max="11779" width="31.109375" style="231" customWidth="1"/>
    <col min="11780" max="11780" width="9.109375" style="231"/>
    <col min="11781" max="11781" width="11.33203125" style="231" customWidth="1"/>
    <col min="11782" max="11784" width="9.109375" style="231"/>
    <col min="11785" max="11785" width="10.109375" style="231" bestFit="1" customWidth="1"/>
    <col min="11786" max="11787" width="9.109375" style="231"/>
    <col min="11788" max="11788" width="12.5546875" style="231" bestFit="1" customWidth="1"/>
    <col min="11789" max="12032" width="9.109375" style="231"/>
    <col min="12033" max="12033" width="16.44140625" style="231" customWidth="1"/>
    <col min="12034" max="12034" width="23.88671875" style="231" bestFit="1" customWidth="1"/>
    <col min="12035" max="12035" width="31.109375" style="231" customWidth="1"/>
    <col min="12036" max="12036" width="9.109375" style="231"/>
    <col min="12037" max="12037" width="11.33203125" style="231" customWidth="1"/>
    <col min="12038" max="12040" width="9.109375" style="231"/>
    <col min="12041" max="12041" width="10.109375" style="231" bestFit="1" customWidth="1"/>
    <col min="12042" max="12043" width="9.109375" style="231"/>
    <col min="12044" max="12044" width="12.5546875" style="231" bestFit="1" customWidth="1"/>
    <col min="12045" max="12288" width="9.109375" style="231"/>
    <col min="12289" max="12289" width="16.44140625" style="231" customWidth="1"/>
    <col min="12290" max="12290" width="23.88671875" style="231" bestFit="1" customWidth="1"/>
    <col min="12291" max="12291" width="31.109375" style="231" customWidth="1"/>
    <col min="12292" max="12292" width="9.109375" style="231"/>
    <col min="12293" max="12293" width="11.33203125" style="231" customWidth="1"/>
    <col min="12294" max="12296" width="9.109375" style="231"/>
    <col min="12297" max="12297" width="10.109375" style="231" bestFit="1" customWidth="1"/>
    <col min="12298" max="12299" width="9.109375" style="231"/>
    <col min="12300" max="12300" width="12.5546875" style="231" bestFit="1" customWidth="1"/>
    <col min="12301" max="12544" width="9.109375" style="231"/>
    <col min="12545" max="12545" width="16.44140625" style="231" customWidth="1"/>
    <col min="12546" max="12546" width="23.88671875" style="231" bestFit="1" customWidth="1"/>
    <col min="12547" max="12547" width="31.109375" style="231" customWidth="1"/>
    <col min="12548" max="12548" width="9.109375" style="231"/>
    <col min="12549" max="12549" width="11.33203125" style="231" customWidth="1"/>
    <col min="12550" max="12552" width="9.109375" style="231"/>
    <col min="12553" max="12553" width="10.109375" style="231" bestFit="1" customWidth="1"/>
    <col min="12554" max="12555" width="9.109375" style="231"/>
    <col min="12556" max="12556" width="12.5546875" style="231" bestFit="1" customWidth="1"/>
    <col min="12557" max="12800" width="9.109375" style="231"/>
    <col min="12801" max="12801" width="16.44140625" style="231" customWidth="1"/>
    <col min="12802" max="12802" width="23.88671875" style="231" bestFit="1" customWidth="1"/>
    <col min="12803" max="12803" width="31.109375" style="231" customWidth="1"/>
    <col min="12804" max="12804" width="9.109375" style="231"/>
    <col min="12805" max="12805" width="11.33203125" style="231" customWidth="1"/>
    <col min="12806" max="12808" width="9.109375" style="231"/>
    <col min="12809" max="12809" width="10.109375" style="231" bestFit="1" customWidth="1"/>
    <col min="12810" max="12811" width="9.109375" style="231"/>
    <col min="12812" max="12812" width="12.5546875" style="231" bestFit="1" customWidth="1"/>
    <col min="12813" max="13056" width="9.109375" style="231"/>
    <col min="13057" max="13057" width="16.44140625" style="231" customWidth="1"/>
    <col min="13058" max="13058" width="23.88671875" style="231" bestFit="1" customWidth="1"/>
    <col min="13059" max="13059" width="31.109375" style="231" customWidth="1"/>
    <col min="13060" max="13060" width="9.109375" style="231"/>
    <col min="13061" max="13061" width="11.33203125" style="231" customWidth="1"/>
    <col min="13062" max="13064" width="9.109375" style="231"/>
    <col min="13065" max="13065" width="10.109375" style="231" bestFit="1" customWidth="1"/>
    <col min="13066" max="13067" width="9.109375" style="231"/>
    <col min="13068" max="13068" width="12.5546875" style="231" bestFit="1" customWidth="1"/>
    <col min="13069" max="13312" width="9.109375" style="231"/>
    <col min="13313" max="13313" width="16.44140625" style="231" customWidth="1"/>
    <col min="13314" max="13314" width="23.88671875" style="231" bestFit="1" customWidth="1"/>
    <col min="13315" max="13315" width="31.109375" style="231" customWidth="1"/>
    <col min="13316" max="13316" width="9.109375" style="231"/>
    <col min="13317" max="13317" width="11.33203125" style="231" customWidth="1"/>
    <col min="13318" max="13320" width="9.109375" style="231"/>
    <col min="13321" max="13321" width="10.109375" style="231" bestFit="1" customWidth="1"/>
    <col min="13322" max="13323" width="9.109375" style="231"/>
    <col min="13324" max="13324" width="12.5546875" style="231" bestFit="1" customWidth="1"/>
    <col min="13325" max="13568" width="9.109375" style="231"/>
    <col min="13569" max="13569" width="16.44140625" style="231" customWidth="1"/>
    <col min="13570" max="13570" width="23.88671875" style="231" bestFit="1" customWidth="1"/>
    <col min="13571" max="13571" width="31.109375" style="231" customWidth="1"/>
    <col min="13572" max="13572" width="9.109375" style="231"/>
    <col min="13573" max="13573" width="11.33203125" style="231" customWidth="1"/>
    <col min="13574" max="13576" width="9.109375" style="231"/>
    <col min="13577" max="13577" width="10.109375" style="231" bestFit="1" customWidth="1"/>
    <col min="13578" max="13579" width="9.109375" style="231"/>
    <col min="13580" max="13580" width="12.5546875" style="231" bestFit="1" customWidth="1"/>
    <col min="13581" max="13824" width="9.109375" style="231"/>
    <col min="13825" max="13825" width="16.44140625" style="231" customWidth="1"/>
    <col min="13826" max="13826" width="23.88671875" style="231" bestFit="1" customWidth="1"/>
    <col min="13827" max="13827" width="31.109375" style="231" customWidth="1"/>
    <col min="13828" max="13828" width="9.109375" style="231"/>
    <col min="13829" max="13829" width="11.33203125" style="231" customWidth="1"/>
    <col min="13830" max="13832" width="9.109375" style="231"/>
    <col min="13833" max="13833" width="10.109375" style="231" bestFit="1" customWidth="1"/>
    <col min="13834" max="13835" width="9.109375" style="231"/>
    <col min="13836" max="13836" width="12.5546875" style="231" bestFit="1" customWidth="1"/>
    <col min="13837" max="14080" width="9.109375" style="231"/>
    <col min="14081" max="14081" width="16.44140625" style="231" customWidth="1"/>
    <col min="14082" max="14082" width="23.88671875" style="231" bestFit="1" customWidth="1"/>
    <col min="14083" max="14083" width="31.109375" style="231" customWidth="1"/>
    <col min="14084" max="14084" width="9.109375" style="231"/>
    <col min="14085" max="14085" width="11.33203125" style="231" customWidth="1"/>
    <col min="14086" max="14088" width="9.109375" style="231"/>
    <col min="14089" max="14089" width="10.109375" style="231" bestFit="1" customWidth="1"/>
    <col min="14090" max="14091" width="9.109375" style="231"/>
    <col min="14092" max="14092" width="12.5546875" style="231" bestFit="1" customWidth="1"/>
    <col min="14093" max="14336" width="9.109375" style="231"/>
    <col min="14337" max="14337" width="16.44140625" style="231" customWidth="1"/>
    <col min="14338" max="14338" width="23.88671875" style="231" bestFit="1" customWidth="1"/>
    <col min="14339" max="14339" width="31.109375" style="231" customWidth="1"/>
    <col min="14340" max="14340" width="9.109375" style="231"/>
    <col min="14341" max="14341" width="11.33203125" style="231" customWidth="1"/>
    <col min="14342" max="14344" width="9.109375" style="231"/>
    <col min="14345" max="14345" width="10.109375" style="231" bestFit="1" customWidth="1"/>
    <col min="14346" max="14347" width="9.109375" style="231"/>
    <col min="14348" max="14348" width="12.5546875" style="231" bestFit="1" customWidth="1"/>
    <col min="14349" max="14592" width="9.109375" style="231"/>
    <col min="14593" max="14593" width="16.44140625" style="231" customWidth="1"/>
    <col min="14594" max="14594" width="23.88671875" style="231" bestFit="1" customWidth="1"/>
    <col min="14595" max="14595" width="31.109375" style="231" customWidth="1"/>
    <col min="14596" max="14596" width="9.109375" style="231"/>
    <col min="14597" max="14597" width="11.33203125" style="231" customWidth="1"/>
    <col min="14598" max="14600" width="9.109375" style="231"/>
    <col min="14601" max="14601" width="10.109375" style="231" bestFit="1" customWidth="1"/>
    <col min="14602" max="14603" width="9.109375" style="231"/>
    <col min="14604" max="14604" width="12.5546875" style="231" bestFit="1" customWidth="1"/>
    <col min="14605" max="14848" width="9.109375" style="231"/>
    <col min="14849" max="14849" width="16.44140625" style="231" customWidth="1"/>
    <col min="14850" max="14850" width="23.88671875" style="231" bestFit="1" customWidth="1"/>
    <col min="14851" max="14851" width="31.109375" style="231" customWidth="1"/>
    <col min="14852" max="14852" width="9.109375" style="231"/>
    <col min="14853" max="14853" width="11.33203125" style="231" customWidth="1"/>
    <col min="14854" max="14856" width="9.109375" style="231"/>
    <col min="14857" max="14857" width="10.109375" style="231" bestFit="1" customWidth="1"/>
    <col min="14858" max="14859" width="9.109375" style="231"/>
    <col min="14860" max="14860" width="12.5546875" style="231" bestFit="1" customWidth="1"/>
    <col min="14861" max="15104" width="9.109375" style="231"/>
    <col min="15105" max="15105" width="16.44140625" style="231" customWidth="1"/>
    <col min="15106" max="15106" width="23.88671875" style="231" bestFit="1" customWidth="1"/>
    <col min="15107" max="15107" width="31.109375" style="231" customWidth="1"/>
    <col min="15108" max="15108" width="9.109375" style="231"/>
    <col min="15109" max="15109" width="11.33203125" style="231" customWidth="1"/>
    <col min="15110" max="15112" width="9.109375" style="231"/>
    <col min="15113" max="15113" width="10.109375" style="231" bestFit="1" customWidth="1"/>
    <col min="15114" max="15115" width="9.109375" style="231"/>
    <col min="15116" max="15116" width="12.5546875" style="231" bestFit="1" customWidth="1"/>
    <col min="15117" max="15360" width="9.109375" style="231"/>
    <col min="15361" max="15361" width="16.44140625" style="231" customWidth="1"/>
    <col min="15362" max="15362" width="23.88671875" style="231" bestFit="1" customWidth="1"/>
    <col min="15363" max="15363" width="31.109375" style="231" customWidth="1"/>
    <col min="15364" max="15364" width="9.109375" style="231"/>
    <col min="15365" max="15365" width="11.33203125" style="231" customWidth="1"/>
    <col min="15366" max="15368" width="9.109375" style="231"/>
    <col min="15369" max="15369" width="10.109375" style="231" bestFit="1" customWidth="1"/>
    <col min="15370" max="15371" width="9.109375" style="231"/>
    <col min="15372" max="15372" width="12.5546875" style="231" bestFit="1" customWidth="1"/>
    <col min="15373" max="15616" width="9.109375" style="231"/>
    <col min="15617" max="15617" width="16.44140625" style="231" customWidth="1"/>
    <col min="15618" max="15618" width="23.88671875" style="231" bestFit="1" customWidth="1"/>
    <col min="15619" max="15619" width="31.109375" style="231" customWidth="1"/>
    <col min="15620" max="15620" width="9.109375" style="231"/>
    <col min="15621" max="15621" width="11.33203125" style="231" customWidth="1"/>
    <col min="15622" max="15624" width="9.109375" style="231"/>
    <col min="15625" max="15625" width="10.109375" style="231" bestFit="1" customWidth="1"/>
    <col min="15626" max="15627" width="9.109375" style="231"/>
    <col min="15628" max="15628" width="12.5546875" style="231" bestFit="1" customWidth="1"/>
    <col min="15629" max="15872" width="9.109375" style="231"/>
    <col min="15873" max="15873" width="16.44140625" style="231" customWidth="1"/>
    <col min="15874" max="15874" width="23.88671875" style="231" bestFit="1" customWidth="1"/>
    <col min="15875" max="15875" width="31.109375" style="231" customWidth="1"/>
    <col min="15876" max="15876" width="9.109375" style="231"/>
    <col min="15877" max="15877" width="11.33203125" style="231" customWidth="1"/>
    <col min="15878" max="15880" width="9.109375" style="231"/>
    <col min="15881" max="15881" width="10.109375" style="231" bestFit="1" customWidth="1"/>
    <col min="15882" max="15883" width="9.109375" style="231"/>
    <col min="15884" max="15884" width="12.5546875" style="231" bestFit="1" customWidth="1"/>
    <col min="15885" max="16128" width="9.109375" style="231"/>
    <col min="16129" max="16129" width="16.44140625" style="231" customWidth="1"/>
    <col min="16130" max="16130" width="23.88671875" style="231" bestFit="1" customWidth="1"/>
    <col min="16131" max="16131" width="31.109375" style="231" customWidth="1"/>
    <col min="16132" max="16132" width="9.109375" style="231"/>
    <col min="16133" max="16133" width="11.33203125" style="231" customWidth="1"/>
    <col min="16134" max="16136" width="9.109375" style="231"/>
    <col min="16137" max="16137" width="10.109375" style="231" bestFit="1" customWidth="1"/>
    <col min="16138" max="16139" width="9.109375" style="231"/>
    <col min="16140" max="16140" width="12.5546875" style="231" bestFit="1" customWidth="1"/>
    <col min="16141" max="16384" width="9.109375" style="231"/>
  </cols>
  <sheetData>
    <row r="1" spans="1:15" ht="27">
      <c r="A1" s="5" t="s">
        <v>0</v>
      </c>
      <c r="B1" s="5" t="s">
        <v>1</v>
      </c>
      <c r="C1" s="5" t="s">
        <v>2</v>
      </c>
      <c r="D1" s="5" t="s">
        <v>3</v>
      </c>
      <c r="E1" s="5" t="s">
        <v>6</v>
      </c>
      <c r="F1" s="5" t="s">
        <v>7</v>
      </c>
      <c r="G1" s="5" t="s">
        <v>435</v>
      </c>
    </row>
    <row r="2" spans="1:15">
      <c r="A2" s="1" t="s">
        <v>1502</v>
      </c>
      <c r="B2" s="1" t="s">
        <v>19</v>
      </c>
      <c r="C2" s="1"/>
      <c r="D2" s="1"/>
      <c r="E2" s="3"/>
      <c r="F2" s="1"/>
      <c r="G2" s="164" t="e">
        <f>IF(C2="-","",VLOOKUP(C2,StarCAM_Issuers_Table,2,0))</f>
        <v>#N/A</v>
      </c>
    </row>
    <row r="4" spans="1:15">
      <c r="A4" s="6"/>
      <c r="C4" s="239"/>
      <c r="E4" s="239"/>
    </row>
    <row r="5" spans="1:15">
      <c r="B5" s="239"/>
      <c r="D5" s="239"/>
      <c r="F5" s="239"/>
      <c r="G5" s="239"/>
      <c r="H5" s="239"/>
      <c r="I5" s="239"/>
      <c r="J5" s="239"/>
    </row>
    <row r="6" spans="1:15" ht="79.8">
      <c r="A6" s="5" t="s">
        <v>9</v>
      </c>
      <c r="B6" s="5" t="s">
        <v>10</v>
      </c>
      <c r="C6" s="5" t="s">
        <v>11</v>
      </c>
      <c r="D6" s="5" t="s">
        <v>2019</v>
      </c>
      <c r="E6" s="5" t="s">
        <v>2020</v>
      </c>
      <c r="F6" s="5" t="s">
        <v>13</v>
      </c>
      <c r="G6" s="5" t="s">
        <v>14</v>
      </c>
      <c r="H6" s="5" t="s">
        <v>1503</v>
      </c>
      <c r="I6" s="5" t="s">
        <v>1504</v>
      </c>
      <c r="J6" s="5" t="s">
        <v>1505</v>
      </c>
      <c r="K6" s="5" t="s">
        <v>1506</v>
      </c>
      <c r="L6" s="5" t="s">
        <v>1507</v>
      </c>
      <c r="M6" s="5" t="s">
        <v>17</v>
      </c>
      <c r="N6" s="240" t="s">
        <v>232</v>
      </c>
      <c r="O6" s="240" t="s">
        <v>1554</v>
      </c>
    </row>
    <row r="7" spans="1:15">
      <c r="A7" s="1"/>
      <c r="B7" s="1"/>
      <c r="C7" s="1"/>
      <c r="D7" s="120"/>
      <c r="E7" s="120"/>
      <c r="F7" s="1"/>
      <c r="G7" s="1"/>
      <c r="H7" s="1"/>
      <c r="I7" s="238"/>
      <c r="J7" s="238"/>
      <c r="K7" s="238"/>
      <c r="L7" s="238"/>
      <c r="M7" s="1"/>
      <c r="N7" s="1" t="str">
        <f>IF(ISERROR(VLOOKUP(C2,WC_ISIN_Lookup,2,)),"",VLOOKUP(C2,WC_ISIN_Lookup,2,))</f>
        <v/>
      </c>
      <c r="O7" s="120"/>
    </row>
    <row r="9" spans="1:15">
      <c r="A9" s="241"/>
      <c r="C9" s="241"/>
      <c r="E9" s="241"/>
    </row>
    <row r="10" spans="1:15">
      <c r="A10" s="241"/>
      <c r="B10" s="241"/>
      <c r="C10" s="241"/>
      <c r="D10" s="241"/>
      <c r="E10" s="241"/>
      <c r="F10" s="241"/>
      <c r="G10" s="241"/>
      <c r="H10" s="241"/>
      <c r="I10" s="241"/>
      <c r="J10" s="241"/>
      <c r="K10" s="242"/>
    </row>
    <row r="11" spans="1:15">
      <c r="A11" s="241"/>
      <c r="B11" s="241"/>
      <c r="C11" s="241"/>
      <c r="D11" s="241"/>
      <c r="E11" s="241"/>
      <c r="F11" s="241"/>
      <c r="G11" s="241"/>
      <c r="H11" s="241"/>
      <c r="I11" s="241"/>
      <c r="J11" s="241"/>
      <c r="K11" s="242"/>
    </row>
    <row r="12" spans="1:15">
      <c r="A12" s="241"/>
      <c r="B12" s="241"/>
      <c r="C12" s="241"/>
      <c r="D12" s="241"/>
      <c r="E12" s="241"/>
      <c r="F12" s="241"/>
      <c r="G12" s="241"/>
      <c r="H12" s="241"/>
      <c r="I12" s="241"/>
      <c r="J12" s="241"/>
      <c r="K12" s="242"/>
    </row>
    <row r="13" spans="1:15">
      <c r="A13" s="241"/>
      <c r="B13" s="241"/>
      <c r="C13" s="241"/>
      <c r="D13" s="241"/>
      <c r="E13" s="241"/>
      <c r="F13" s="241"/>
      <c r="G13" s="241"/>
      <c r="H13" s="241"/>
      <c r="I13" s="241"/>
      <c r="J13" s="241"/>
      <c r="K13" s="242"/>
    </row>
    <row r="14" spans="1:15">
      <c r="A14" s="241"/>
      <c r="B14" s="241"/>
      <c r="C14" s="241"/>
      <c r="D14" s="241"/>
      <c r="E14" s="241"/>
      <c r="F14" s="241"/>
      <c r="G14" s="241"/>
      <c r="H14" s="241"/>
      <c r="I14" s="241"/>
      <c r="J14" s="241"/>
      <c r="K14" s="242"/>
    </row>
    <row r="15" spans="1:15">
      <c r="A15" s="242"/>
    </row>
    <row r="16" spans="1:15">
      <c r="A16" s="242"/>
    </row>
    <row r="17" spans="1:1">
      <c r="A17" s="242"/>
    </row>
    <row r="18" spans="1:1">
      <c r="A18" s="242"/>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B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95" activePane="bottomRight" state="frozen"/>
      <selection pane="topRight" activeCell="B1" sqref="B1"/>
      <selection pane="bottomLeft" activeCell="A8" sqref="A8"/>
      <selection pane="bottomRight" activeCell="A35" sqref="A35"/>
    </sheetView>
  </sheetViews>
  <sheetFormatPr defaultColWidth="9.109375" defaultRowHeight="14.4"/>
  <cols>
    <col min="1" max="1" width="36.33203125" style="117"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6" ht="36" customHeight="1">
      <c r="A1" s="142" t="s">
        <v>1</v>
      </c>
      <c r="B1" s="142" t="s">
        <v>2</v>
      </c>
      <c r="C1" s="142" t="s">
        <v>8</v>
      </c>
      <c r="D1" s="142" t="s">
        <v>3</v>
      </c>
      <c r="E1" s="142" t="s">
        <v>7</v>
      </c>
      <c r="F1" s="142" t="s">
        <v>6</v>
      </c>
      <c r="G1" s="142" t="s">
        <v>435</v>
      </c>
      <c r="H1" s="142" t="s">
        <v>592</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266</v>
      </c>
      <c r="B4" s="135"/>
      <c r="C4" s="135"/>
      <c r="D4" s="140"/>
      <c r="E4" s="136"/>
      <c r="F4" s="135"/>
    </row>
    <row r="5" spans="1:26" ht="142.5" customHeight="1">
      <c r="A5" s="244" t="s">
        <v>1157</v>
      </c>
      <c r="B5" s="137"/>
      <c r="C5" s="137"/>
      <c r="D5" s="141"/>
      <c r="E5" s="138"/>
      <c r="F5" s="137"/>
    </row>
    <row r="6" spans="1:26">
      <c r="A6" s="143"/>
      <c r="B6" s="143"/>
      <c r="C6" s="143"/>
      <c r="D6" s="143"/>
      <c r="E6" s="143"/>
      <c r="F6" s="143"/>
      <c r="G6" s="143"/>
      <c r="H6" s="143"/>
      <c r="I6" s="162"/>
      <c r="J6" s="156" t="s">
        <v>783</v>
      </c>
      <c r="K6" s="157"/>
      <c r="L6" s="157"/>
      <c r="M6" s="157"/>
      <c r="N6" s="158"/>
      <c r="O6" s="156" t="s">
        <v>784</v>
      </c>
      <c r="P6" s="157"/>
      <c r="Q6" s="159"/>
      <c r="R6" s="157"/>
      <c r="S6" s="157"/>
      <c r="T6" s="157"/>
      <c r="U6" s="157"/>
      <c r="V6" s="157"/>
      <c r="W6" s="157"/>
      <c r="X6" s="157"/>
      <c r="Y6" s="157"/>
      <c r="Z6" s="158"/>
    </row>
    <row r="7" spans="1:26" ht="44.25" customHeight="1">
      <c r="A7" s="142" t="s">
        <v>248</v>
      </c>
      <c r="B7" s="142" t="s">
        <v>246</v>
      </c>
      <c r="C7" s="142" t="s">
        <v>247</v>
      </c>
      <c r="D7" s="142" t="s">
        <v>249</v>
      </c>
      <c r="E7" s="142" t="s">
        <v>2019</v>
      </c>
      <c r="F7" s="142" t="s">
        <v>2020</v>
      </c>
      <c r="G7" s="142" t="s">
        <v>17</v>
      </c>
      <c r="H7" s="142" t="s">
        <v>14</v>
      </c>
      <c r="I7" s="142" t="s">
        <v>785</v>
      </c>
      <c r="J7" s="121" t="s">
        <v>619</v>
      </c>
      <c r="K7" s="121" t="s">
        <v>618</v>
      </c>
      <c r="L7" s="121" t="s">
        <v>617</v>
      </c>
      <c r="M7" s="121" t="s">
        <v>616</v>
      </c>
      <c r="N7" s="121" t="s">
        <v>615</v>
      </c>
      <c r="O7" s="121" t="s">
        <v>625</v>
      </c>
      <c r="P7" s="121" t="s">
        <v>613</v>
      </c>
      <c r="Q7" s="121" t="s">
        <v>621</v>
      </c>
      <c r="R7" s="121" t="s">
        <v>620</v>
      </c>
      <c r="S7" s="121" t="s">
        <v>614</v>
      </c>
      <c r="T7" s="121" t="s">
        <v>794</v>
      </c>
      <c r="U7" s="121" t="s">
        <v>795</v>
      </c>
      <c r="V7" s="121" t="s">
        <v>624</v>
      </c>
      <c r="W7" s="160" t="s">
        <v>623</v>
      </c>
      <c r="X7" s="121" t="s">
        <v>622</v>
      </c>
      <c r="Y7" s="121" t="s">
        <v>612</v>
      </c>
      <c r="Z7" s="121" t="s">
        <v>611</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c r="A1" s="10" t="s">
        <v>306</v>
      </c>
      <c r="B1" s="274">
        <v>40858</v>
      </c>
      <c r="C1" s="275"/>
      <c r="D1" s="276"/>
      <c r="F1" s="9" t="s">
        <v>307</v>
      </c>
    </row>
    <row r="2" spans="1:21">
      <c r="A2" s="10" t="s">
        <v>308</v>
      </c>
      <c r="B2" s="277" t="s">
        <v>330</v>
      </c>
      <c r="C2" s="278"/>
      <c r="D2" s="279"/>
    </row>
    <row r="3" spans="1:21">
      <c r="C3" s="11"/>
      <c r="O3" s="11"/>
      <c r="T3" s="11"/>
    </row>
    <row r="4" spans="1:21">
      <c r="A4" s="12" t="s">
        <v>376</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7.6">
      <c r="A6" s="29" t="s">
        <v>2</v>
      </c>
      <c r="B6" s="29" t="s">
        <v>268</v>
      </c>
      <c r="C6" s="29" t="s">
        <v>269</v>
      </c>
      <c r="D6" s="29" t="s">
        <v>267</v>
      </c>
      <c r="E6" s="29" t="s">
        <v>11</v>
      </c>
      <c r="F6" s="29" t="s">
        <v>309</v>
      </c>
      <c r="G6" s="29" t="s">
        <v>310</v>
      </c>
      <c r="H6" s="29" t="s">
        <v>311</v>
      </c>
      <c r="I6" s="29" t="s">
        <v>312</v>
      </c>
      <c r="J6" s="29" t="s">
        <v>313</v>
      </c>
      <c r="K6" s="29" t="s">
        <v>314</v>
      </c>
      <c r="L6" s="29" t="s">
        <v>315</v>
      </c>
      <c r="M6" s="29" t="s">
        <v>316</v>
      </c>
      <c r="N6" s="29" t="s">
        <v>317</v>
      </c>
      <c r="O6" s="29" t="s">
        <v>318</v>
      </c>
      <c r="P6" s="29" t="s">
        <v>319</v>
      </c>
      <c r="Q6" s="29" t="s">
        <v>271</v>
      </c>
      <c r="R6" s="29" t="s">
        <v>320</v>
      </c>
      <c r="S6" s="29" t="s">
        <v>321</v>
      </c>
      <c r="T6" s="29" t="s">
        <v>322</v>
      </c>
      <c r="U6" s="30" t="s">
        <v>295</v>
      </c>
    </row>
    <row r="7" spans="1:21">
      <c r="A7" s="31"/>
      <c r="B7" s="31"/>
      <c r="C7" s="32"/>
      <c r="D7" s="31"/>
      <c r="E7" s="31"/>
      <c r="F7" s="31"/>
      <c r="G7" s="31" t="s">
        <v>323</v>
      </c>
      <c r="H7" s="31"/>
      <c r="I7" s="31"/>
      <c r="J7" s="31" t="s">
        <v>324</v>
      </c>
      <c r="K7" s="31"/>
      <c r="L7" s="31"/>
      <c r="M7" s="31"/>
      <c r="N7" s="31"/>
      <c r="O7" s="31"/>
      <c r="P7" s="31" t="s">
        <v>323</v>
      </c>
      <c r="Q7" s="31"/>
      <c r="R7" s="31"/>
      <c r="S7" s="31"/>
      <c r="T7" s="31"/>
      <c r="U7" s="33"/>
    </row>
    <row r="8" spans="1:21">
      <c r="A8" s="18" t="s">
        <v>343</v>
      </c>
      <c r="B8" s="19">
        <v>397</v>
      </c>
      <c r="C8" s="20"/>
      <c r="D8" s="21" t="s">
        <v>344</v>
      </c>
      <c r="E8" s="21" t="s">
        <v>345</v>
      </c>
      <c r="F8" s="19" t="s">
        <v>346</v>
      </c>
      <c r="G8" s="22">
        <v>100000</v>
      </c>
      <c r="H8" s="21" t="s">
        <v>331</v>
      </c>
      <c r="I8" s="19" t="s">
        <v>332</v>
      </c>
      <c r="J8" s="48">
        <v>0.8</v>
      </c>
      <c r="K8" s="21" t="s">
        <v>328</v>
      </c>
      <c r="L8" s="21">
        <v>4</v>
      </c>
      <c r="M8" s="24">
        <v>40508</v>
      </c>
      <c r="N8" s="24">
        <v>41512</v>
      </c>
      <c r="O8" s="34" t="s">
        <v>339</v>
      </c>
      <c r="P8" s="25">
        <v>100000000</v>
      </c>
      <c r="Q8" s="26">
        <v>40414</v>
      </c>
      <c r="R8" s="24">
        <v>40414</v>
      </c>
      <c r="S8" s="26">
        <v>41512</v>
      </c>
      <c r="T8" s="24">
        <v>41501</v>
      </c>
      <c r="U8" s="27"/>
    </row>
    <row r="9" spans="1:21">
      <c r="A9" s="18" t="s">
        <v>347</v>
      </c>
      <c r="B9" s="19">
        <v>123</v>
      </c>
      <c r="C9" s="20"/>
      <c r="D9" s="21" t="s">
        <v>348</v>
      </c>
      <c r="E9" s="21" t="s">
        <v>349</v>
      </c>
      <c r="F9" s="19" t="s">
        <v>346</v>
      </c>
      <c r="G9" s="22">
        <v>1000000</v>
      </c>
      <c r="H9" s="21" t="s">
        <v>331</v>
      </c>
      <c r="I9" s="19" t="s">
        <v>332</v>
      </c>
      <c r="J9" s="23">
        <v>0.01</v>
      </c>
      <c r="K9" s="21" t="s">
        <v>328</v>
      </c>
      <c r="L9" s="21">
        <v>4</v>
      </c>
      <c r="M9" s="24">
        <v>40519</v>
      </c>
      <c r="N9" s="24">
        <v>41159</v>
      </c>
      <c r="O9" s="34" t="s">
        <v>339</v>
      </c>
      <c r="P9" s="25">
        <v>1000000000</v>
      </c>
      <c r="Q9" s="26">
        <v>40428</v>
      </c>
      <c r="R9" s="24">
        <v>40428</v>
      </c>
      <c r="S9" s="26">
        <v>41159</v>
      </c>
      <c r="T9" s="24">
        <v>41150</v>
      </c>
      <c r="U9" s="27"/>
    </row>
    <row r="10" spans="1:21">
      <c r="A10" s="18" t="s">
        <v>350</v>
      </c>
      <c r="B10" s="19">
        <v>307</v>
      </c>
      <c r="C10" s="20"/>
      <c r="D10" s="21" t="s">
        <v>351</v>
      </c>
      <c r="E10" s="21" t="s">
        <v>352</v>
      </c>
      <c r="F10" s="19" t="s">
        <v>346</v>
      </c>
      <c r="G10" s="22">
        <v>1000000</v>
      </c>
      <c r="H10" s="21" t="s">
        <v>336</v>
      </c>
      <c r="I10" s="19"/>
      <c r="J10" s="23">
        <v>3.9</v>
      </c>
      <c r="K10" s="21" t="s">
        <v>328</v>
      </c>
      <c r="L10" s="21">
        <v>1</v>
      </c>
      <c r="M10" s="24">
        <v>40612</v>
      </c>
      <c r="N10" s="24">
        <v>41708</v>
      </c>
      <c r="O10" s="34" t="s">
        <v>333</v>
      </c>
      <c r="P10" s="25">
        <v>140000000</v>
      </c>
      <c r="Q10" s="26">
        <v>40431</v>
      </c>
      <c r="R10" s="24">
        <v>40431</v>
      </c>
      <c r="S10" s="26">
        <v>41708</v>
      </c>
      <c r="T10" s="24">
        <v>41696</v>
      </c>
      <c r="U10" s="27"/>
    </row>
    <row r="12" spans="1:21">
      <c r="A12" s="35"/>
    </row>
    <row r="13" spans="1:21" s="40" customFormat="1" ht="123" customHeight="1">
      <c r="A13" s="36" t="s">
        <v>353</v>
      </c>
      <c r="B13" s="37" t="s">
        <v>354</v>
      </c>
      <c r="C13" s="37" t="s">
        <v>355</v>
      </c>
      <c r="D13" s="37" t="s">
        <v>356</v>
      </c>
      <c r="E13" s="37" t="s">
        <v>354</v>
      </c>
      <c r="F13" s="37" t="s">
        <v>354</v>
      </c>
      <c r="G13" s="37" t="s">
        <v>354</v>
      </c>
      <c r="H13" s="37" t="s">
        <v>354</v>
      </c>
      <c r="I13" s="37" t="s">
        <v>354</v>
      </c>
      <c r="J13" s="37" t="s">
        <v>357</v>
      </c>
      <c r="K13" s="37" t="s">
        <v>358</v>
      </c>
      <c r="L13" s="37" t="s">
        <v>354</v>
      </c>
      <c r="M13" s="37" t="s">
        <v>359</v>
      </c>
      <c r="N13" s="37" t="s">
        <v>360</v>
      </c>
      <c r="O13" s="38"/>
      <c r="P13" s="37" t="s">
        <v>354</v>
      </c>
      <c r="Q13" s="37" t="s">
        <v>354</v>
      </c>
      <c r="R13" s="37" t="s">
        <v>361</v>
      </c>
      <c r="S13" s="38"/>
      <c r="T13" s="39" t="s">
        <v>362</v>
      </c>
      <c r="U13" s="37" t="s">
        <v>363</v>
      </c>
    </row>
    <row r="14" spans="1:21" s="43" customFormat="1" ht="43.2">
      <c r="A14" s="46" t="s">
        <v>364</v>
      </c>
      <c r="B14" s="41" t="s">
        <v>365</v>
      </c>
      <c r="C14" s="47"/>
      <c r="D14" s="47"/>
      <c r="E14" s="41"/>
      <c r="F14" s="42" t="s">
        <v>365</v>
      </c>
      <c r="G14" s="41"/>
      <c r="H14" s="47"/>
      <c r="I14" s="41" t="s">
        <v>366</v>
      </c>
      <c r="J14" s="41"/>
      <c r="K14" s="41"/>
      <c r="L14" s="41"/>
      <c r="M14" s="41" t="s">
        <v>367</v>
      </c>
      <c r="N14" s="41"/>
      <c r="O14" s="41"/>
      <c r="P14" s="41"/>
      <c r="Q14" s="41"/>
      <c r="R14" s="37" t="s">
        <v>368</v>
      </c>
      <c r="S14" s="41"/>
      <c r="T14" s="49" t="s">
        <v>369</v>
      </c>
      <c r="U14" s="41"/>
    </row>
    <row r="15" spans="1:21" s="40" customFormat="1" ht="72">
      <c r="A15" s="40" t="s">
        <v>377</v>
      </c>
      <c r="C15" s="40" t="s">
        <v>378</v>
      </c>
      <c r="D15" s="40" t="s">
        <v>379</v>
      </c>
      <c r="H15" s="40" t="s">
        <v>380</v>
      </c>
      <c r="T15" s="50" t="s">
        <v>381</v>
      </c>
    </row>
    <row r="17" spans="1:2">
      <c r="A17" s="10" t="s">
        <v>370</v>
      </c>
    </row>
    <row r="18" spans="1:2">
      <c r="A18" s="8" t="s">
        <v>343</v>
      </c>
      <c r="B18" s="8" t="s">
        <v>371</v>
      </c>
    </row>
    <row r="19" spans="1:2">
      <c r="A19" s="8" t="s">
        <v>350</v>
      </c>
      <c r="B19" s="8" t="s">
        <v>372</v>
      </c>
    </row>
    <row r="20" spans="1:2">
      <c r="A20" s="44" t="s">
        <v>373</v>
      </c>
      <c r="B20" s="45"/>
    </row>
    <row r="21" spans="1:2">
      <c r="A21" s="44" t="s">
        <v>374</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cols>
    <col min="1" max="1" width="24.88671875" customWidth="1"/>
    <col min="2" max="2" width="28.44140625" bestFit="1" customWidth="1"/>
    <col min="3" max="3" width="26.88671875" bestFit="1" customWidth="1"/>
    <col min="4" max="4" width="39.44140625" bestFit="1" customWidth="1"/>
  </cols>
  <sheetData>
    <row r="1" spans="1:4">
      <c r="A1" s="117" t="s">
        <v>561</v>
      </c>
      <c r="B1" s="117"/>
      <c r="C1" s="117" t="s">
        <v>606</v>
      </c>
      <c r="D1" s="117" t="s">
        <v>593</v>
      </c>
    </row>
    <row r="3" spans="1:4">
      <c r="A3" s="118" t="s">
        <v>563</v>
      </c>
      <c r="B3" s="118" t="s">
        <v>562</v>
      </c>
      <c r="C3" s="118" t="s">
        <v>564</v>
      </c>
      <c r="D3" s="118" t="s">
        <v>594</v>
      </c>
    </row>
    <row r="4" spans="1:4">
      <c r="A4" s="117" t="s">
        <v>565</v>
      </c>
      <c r="B4" s="117" t="s">
        <v>1</v>
      </c>
      <c r="C4" s="117" t="s">
        <v>566</v>
      </c>
      <c r="D4" s="117"/>
    </row>
    <row r="5" spans="1:4">
      <c r="A5" s="117"/>
      <c r="B5" s="117" t="s">
        <v>325</v>
      </c>
      <c r="C5" s="117" t="s">
        <v>566</v>
      </c>
      <c r="D5" s="117"/>
    </row>
    <row r="6" spans="1:4">
      <c r="A6" s="117"/>
      <c r="B6" s="117" t="s">
        <v>2</v>
      </c>
      <c r="C6" s="117" t="s">
        <v>566</v>
      </c>
      <c r="D6" s="117"/>
    </row>
    <row r="7" spans="1:4">
      <c r="A7" s="117"/>
      <c r="B7" s="117" t="s">
        <v>567</v>
      </c>
      <c r="C7" s="117" t="s">
        <v>566</v>
      </c>
      <c r="D7" s="117"/>
    </row>
    <row r="8" spans="1:4">
      <c r="A8" s="117"/>
      <c r="B8" s="117" t="s">
        <v>7</v>
      </c>
      <c r="C8" s="117" t="s">
        <v>566</v>
      </c>
      <c r="D8" s="117"/>
    </row>
    <row r="9" spans="1:4">
      <c r="A9" s="117"/>
      <c r="B9" s="117" t="s">
        <v>314</v>
      </c>
      <c r="C9" s="117" t="s">
        <v>566</v>
      </c>
      <c r="D9" s="117"/>
    </row>
    <row r="10" spans="1:4">
      <c r="A10" s="117"/>
      <c r="B10" s="117" t="s">
        <v>265</v>
      </c>
      <c r="C10" s="117" t="s">
        <v>591</v>
      </c>
      <c r="D10" s="117"/>
    </row>
    <row r="11" spans="1:4">
      <c r="A11" s="117"/>
      <c r="B11" s="117" t="s">
        <v>383</v>
      </c>
      <c r="C11" s="117" t="s">
        <v>566</v>
      </c>
      <c r="D11" s="117"/>
    </row>
    <row r="12" spans="1:4">
      <c r="A12" s="117"/>
      <c r="B12" s="117" t="s">
        <v>382</v>
      </c>
      <c r="C12" s="117" t="s">
        <v>566</v>
      </c>
      <c r="D12" s="117"/>
    </row>
    <row r="13" spans="1:4">
      <c r="A13" s="117"/>
      <c r="B13" s="117" t="s">
        <v>557</v>
      </c>
      <c r="C13" s="117" t="s">
        <v>566</v>
      </c>
      <c r="D13" s="117"/>
    </row>
    <row r="14" spans="1:4">
      <c r="A14" s="117"/>
      <c r="B14" s="117" t="s">
        <v>411</v>
      </c>
      <c r="C14" s="117" t="s">
        <v>595</v>
      </c>
      <c r="D14" s="117"/>
    </row>
    <row r="15" spans="1:4">
      <c r="A15" s="117"/>
      <c r="B15" s="117" t="s">
        <v>315</v>
      </c>
      <c r="C15" s="117" t="s">
        <v>566</v>
      </c>
      <c r="D15" s="117"/>
    </row>
    <row r="16" spans="1:4">
      <c r="A16" s="117"/>
      <c r="B16" s="117" t="s">
        <v>316</v>
      </c>
      <c r="C16" s="117" t="s">
        <v>596</v>
      </c>
      <c r="D16" s="117"/>
    </row>
    <row r="17" spans="1:4">
      <c r="A17" s="117"/>
      <c r="B17" s="117" t="s">
        <v>317</v>
      </c>
      <c r="C17" s="117" t="s">
        <v>596</v>
      </c>
      <c r="D17" s="117" t="s">
        <v>597</v>
      </c>
    </row>
    <row r="18" spans="1:4">
      <c r="A18" s="117"/>
      <c r="B18" s="117" t="s">
        <v>409</v>
      </c>
      <c r="C18" s="117" t="s">
        <v>566</v>
      </c>
      <c r="D18" s="117"/>
    </row>
    <row r="19" spans="1:4">
      <c r="A19" s="117"/>
      <c r="B19" s="117" t="s">
        <v>319</v>
      </c>
      <c r="C19" s="117" t="s">
        <v>598</v>
      </c>
      <c r="D19" s="117"/>
    </row>
    <row r="20" spans="1:4">
      <c r="A20" s="117"/>
      <c r="B20" s="117" t="s">
        <v>271</v>
      </c>
      <c r="C20" s="117" t="s">
        <v>596</v>
      </c>
      <c r="D20" s="117"/>
    </row>
    <row r="21" spans="1:4">
      <c r="A21" s="117"/>
      <c r="B21" s="117" t="s">
        <v>320</v>
      </c>
      <c r="C21" s="117" t="s">
        <v>596</v>
      </c>
      <c r="D21" s="117" t="s">
        <v>599</v>
      </c>
    </row>
    <row r="22" spans="1:4">
      <c r="A22" s="117"/>
      <c r="B22" s="117" t="s">
        <v>321</v>
      </c>
      <c r="C22" s="117" t="s">
        <v>600</v>
      </c>
      <c r="D22" s="117"/>
    </row>
    <row r="23" spans="1:4">
      <c r="A23" s="117"/>
      <c r="B23" s="117" t="s">
        <v>322</v>
      </c>
      <c r="C23" s="117" t="s">
        <v>600</v>
      </c>
      <c r="D23" s="117"/>
    </row>
    <row r="24" spans="1:4">
      <c r="A24" s="117"/>
      <c r="B24" s="117"/>
      <c r="C24" s="117"/>
      <c r="D24" s="117"/>
    </row>
    <row r="25" spans="1:4">
      <c r="A25" s="117" t="s">
        <v>601</v>
      </c>
      <c r="B25" s="117" t="s">
        <v>1</v>
      </c>
      <c r="C25" s="117" t="s">
        <v>566</v>
      </c>
      <c r="D25" s="117"/>
    </row>
    <row r="26" spans="1:4">
      <c r="A26" s="117"/>
      <c r="B26" s="117" t="s">
        <v>263</v>
      </c>
      <c r="C26" s="117" t="s">
        <v>566</v>
      </c>
      <c r="D26" s="117"/>
    </row>
    <row r="27" spans="1:4">
      <c r="A27" s="117"/>
      <c r="B27" s="117" t="s">
        <v>2</v>
      </c>
      <c r="C27" s="117" t="s">
        <v>566</v>
      </c>
      <c r="D27" s="117"/>
    </row>
    <row r="28" spans="1:4">
      <c r="A28" s="117"/>
      <c r="B28" s="117" t="s">
        <v>438</v>
      </c>
      <c r="C28" s="117" t="s">
        <v>566</v>
      </c>
      <c r="D28" s="117"/>
    </row>
    <row r="29" spans="1:4">
      <c r="A29" s="117"/>
      <c r="B29" s="117" t="s">
        <v>264</v>
      </c>
      <c r="C29" s="117" t="s">
        <v>602</v>
      </c>
      <c r="D29" s="117"/>
    </row>
    <row r="30" spans="1:4">
      <c r="A30" s="117"/>
      <c r="B30" s="117" t="s">
        <v>7</v>
      </c>
      <c r="C30" s="117" t="s">
        <v>566</v>
      </c>
      <c r="D30" s="117"/>
    </row>
    <row r="31" spans="1:4">
      <c r="A31" s="117"/>
      <c r="B31" s="117" t="s">
        <v>399</v>
      </c>
      <c r="C31" s="117" t="s">
        <v>566</v>
      </c>
      <c r="D31" s="117"/>
    </row>
    <row r="32" spans="1:4">
      <c r="A32" s="117"/>
      <c r="B32" s="117" t="s">
        <v>265</v>
      </c>
      <c r="C32" s="117" t="s">
        <v>591</v>
      </c>
      <c r="D32" s="117"/>
    </row>
    <row r="33" spans="1:4">
      <c r="A33" s="117"/>
      <c r="B33" s="117" t="s">
        <v>270</v>
      </c>
      <c r="C33" s="119" t="s">
        <v>609</v>
      </c>
      <c r="D33" s="119" t="s">
        <v>608</v>
      </c>
    </row>
    <row r="34" spans="1:4">
      <c r="A34" s="117"/>
      <c r="B34" s="117" t="s">
        <v>319</v>
      </c>
      <c r="C34" s="117" t="s">
        <v>598</v>
      </c>
    </row>
    <row r="35" spans="1:4">
      <c r="A35" s="117"/>
      <c r="B35" s="117" t="s">
        <v>271</v>
      </c>
      <c r="C35" s="117" t="s">
        <v>596</v>
      </c>
    </row>
    <row r="36" spans="1:4">
      <c r="A36" s="117"/>
      <c r="B36" s="117" t="s">
        <v>321</v>
      </c>
      <c r="C36" s="117" t="s">
        <v>600</v>
      </c>
    </row>
    <row r="37" spans="1:4">
      <c r="A37" s="117"/>
      <c r="B37" s="117" t="s">
        <v>322</v>
      </c>
      <c r="C37" s="117" t="s">
        <v>600</v>
      </c>
    </row>
    <row r="38" spans="1:4">
      <c r="A38" s="117"/>
      <c r="B38" s="117" t="s">
        <v>400</v>
      </c>
      <c r="C38" s="119" t="s">
        <v>609</v>
      </c>
      <c r="D38" s="119" t="s">
        <v>610</v>
      </c>
    </row>
    <row r="39" spans="1:4">
      <c r="A39" s="117"/>
      <c r="B39" s="117"/>
      <c r="C39" s="117"/>
    </row>
    <row r="40" spans="1:4">
      <c r="A40" s="117" t="s">
        <v>604</v>
      </c>
      <c r="B40" s="117" t="s">
        <v>0</v>
      </c>
      <c r="C40" s="117" t="s">
        <v>566</v>
      </c>
    </row>
    <row r="41" spans="1:4">
      <c r="A41" s="117"/>
      <c r="B41" s="117" t="s">
        <v>1</v>
      </c>
      <c r="C41" s="117" t="s">
        <v>566</v>
      </c>
    </row>
    <row r="42" spans="1:4">
      <c r="A42" s="117"/>
      <c r="B42" s="117" t="s">
        <v>2</v>
      </c>
      <c r="C42" s="117" t="s">
        <v>566</v>
      </c>
    </row>
    <row r="43" spans="1:4">
      <c r="A43" s="117"/>
      <c r="B43" s="117" t="s">
        <v>8</v>
      </c>
      <c r="C43" s="117" t="s">
        <v>566</v>
      </c>
    </row>
    <row r="44" spans="1:4">
      <c r="A44" s="117"/>
      <c r="B44" s="117" t="s">
        <v>3</v>
      </c>
      <c r="C44" s="117" t="s">
        <v>602</v>
      </c>
    </row>
    <row r="45" spans="1:4">
      <c r="A45" s="117"/>
      <c r="B45" s="117" t="s">
        <v>4</v>
      </c>
      <c r="C45" s="117" t="s">
        <v>566</v>
      </c>
    </row>
    <row r="46" spans="1:4">
      <c r="A46" s="117"/>
      <c r="B46" s="117" t="s">
        <v>5</v>
      </c>
      <c r="C46" s="117" t="s">
        <v>566</v>
      </c>
    </row>
    <row r="47" spans="1:4">
      <c r="A47" s="117"/>
      <c r="B47" s="117" t="s">
        <v>6</v>
      </c>
      <c r="C47" s="117" t="s">
        <v>591</v>
      </c>
    </row>
    <row r="48" spans="1:4">
      <c r="A48" s="117"/>
      <c r="B48" s="117" t="s">
        <v>7</v>
      </c>
      <c r="C48" s="117" t="s">
        <v>566</v>
      </c>
    </row>
    <row r="49" spans="2:4">
      <c r="B49" s="117" t="s">
        <v>2</v>
      </c>
      <c r="C49" s="117" t="s">
        <v>566</v>
      </c>
      <c r="D49" s="117"/>
    </row>
    <row r="50" spans="2:4">
      <c r="B50" s="117" t="s">
        <v>12</v>
      </c>
      <c r="C50" s="117" t="s">
        <v>566</v>
      </c>
      <c r="D50" s="117"/>
    </row>
    <row r="51" spans="2:4">
      <c r="B51" s="117" t="s">
        <v>13</v>
      </c>
      <c r="C51" s="117" t="s">
        <v>603</v>
      </c>
      <c r="D51" s="117"/>
    </row>
    <row r="52" spans="2:4">
      <c r="B52" s="117" t="s">
        <v>14</v>
      </c>
      <c r="C52" s="117" t="s">
        <v>566</v>
      </c>
      <c r="D52" s="117"/>
    </row>
    <row r="53" spans="2:4">
      <c r="B53" s="117" t="s">
        <v>15</v>
      </c>
      <c r="C53" s="117" t="s">
        <v>603</v>
      </c>
      <c r="D53" s="117"/>
    </row>
    <row r="54" spans="2:4">
      <c r="B54" s="117" t="s">
        <v>16</v>
      </c>
      <c r="C54" s="117" t="s">
        <v>603</v>
      </c>
      <c r="D54" s="117"/>
    </row>
    <row r="55" spans="2:4">
      <c r="B55" s="117" t="s">
        <v>558</v>
      </c>
      <c r="C55" s="117" t="s">
        <v>596</v>
      </c>
      <c r="D55" s="117"/>
    </row>
    <row r="56" spans="2:4">
      <c r="B56" s="117" t="s">
        <v>559</v>
      </c>
      <c r="C56" s="117" t="s">
        <v>596</v>
      </c>
      <c r="D56" s="117"/>
    </row>
    <row r="57" spans="2:4">
      <c r="B57" s="117" t="s">
        <v>17</v>
      </c>
      <c r="C57" s="117" t="s">
        <v>603</v>
      </c>
      <c r="D57" s="117"/>
    </row>
    <row r="58" spans="2:4">
      <c r="B58" s="117" t="s">
        <v>233</v>
      </c>
      <c r="C58" s="117"/>
      <c r="D58" s="117" t="s">
        <v>605</v>
      </c>
    </row>
    <row r="59" spans="2:4">
      <c r="B59" s="117" t="s">
        <v>234</v>
      </c>
      <c r="C59" s="119" t="s">
        <v>609</v>
      </c>
      <c r="D59" s="119" t="s">
        <v>610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09375" defaultRowHeight="14.4"/>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c r="A1" s="114" t="s">
        <v>621</v>
      </c>
      <c r="B1" s="98" t="s">
        <v>620</v>
      </c>
      <c r="C1" s="132" t="s">
        <v>740</v>
      </c>
      <c r="D1" s="98" t="s">
        <v>613</v>
      </c>
      <c r="E1" s="98" t="s">
        <v>619</v>
      </c>
      <c r="F1" s="114" t="s">
        <v>739</v>
      </c>
      <c r="G1" s="131" t="s">
        <v>732</v>
      </c>
      <c r="H1" s="130" t="s">
        <v>738</v>
      </c>
      <c r="I1" s="129" t="s">
        <v>716</v>
      </c>
      <c r="J1" s="114" t="s">
        <v>738</v>
      </c>
      <c r="K1" s="130" t="s">
        <v>706</v>
      </c>
      <c r="L1" s="130" t="s">
        <v>738</v>
      </c>
      <c r="M1" s="129" t="s">
        <v>696</v>
      </c>
      <c r="N1" s="114" t="s">
        <v>738</v>
      </c>
      <c r="O1" s="130" t="s">
        <v>686</v>
      </c>
      <c r="P1" s="130" t="s">
        <v>738</v>
      </c>
      <c r="Q1" s="129" t="s">
        <v>678</v>
      </c>
      <c r="R1" s="114" t="s">
        <v>738</v>
      </c>
      <c r="S1" s="98" t="s">
        <v>617</v>
      </c>
      <c r="T1" s="114" t="s">
        <v>737</v>
      </c>
      <c r="U1" s="98" t="s">
        <v>616</v>
      </c>
      <c r="V1" s="114" t="s">
        <v>736</v>
      </c>
      <c r="W1" s="98" t="s">
        <v>615</v>
      </c>
      <c r="X1" s="114" t="s">
        <v>735</v>
      </c>
      <c r="Y1" s="97"/>
    </row>
    <row r="2" spans="1:25">
      <c r="A2" s="117" t="s">
        <v>733</v>
      </c>
      <c r="B2" s="96" t="s">
        <v>734</v>
      </c>
      <c r="C2" s="127" t="s">
        <v>733</v>
      </c>
      <c r="D2" s="96" t="s">
        <v>782</v>
      </c>
      <c r="E2" s="96" t="s">
        <v>732</v>
      </c>
      <c r="F2" s="117">
        <v>1</v>
      </c>
      <c r="G2" s="126" t="s">
        <v>731</v>
      </c>
      <c r="H2" s="128" t="s">
        <v>730</v>
      </c>
      <c r="I2" s="113" t="s">
        <v>729</v>
      </c>
      <c r="J2" s="113" t="s">
        <v>728</v>
      </c>
      <c r="K2" s="128" t="s">
        <v>727</v>
      </c>
      <c r="L2" s="128" t="s">
        <v>726</v>
      </c>
      <c r="M2" s="113" t="s">
        <v>696</v>
      </c>
      <c r="N2" s="113" t="s">
        <v>725</v>
      </c>
      <c r="O2" s="128" t="s">
        <v>686</v>
      </c>
      <c r="P2" s="128" t="s">
        <v>724</v>
      </c>
      <c r="Q2" s="113" t="s">
        <v>723</v>
      </c>
      <c r="R2" s="117" t="s">
        <v>722</v>
      </c>
      <c r="S2" s="96" t="s">
        <v>721</v>
      </c>
      <c r="T2" s="117" t="s">
        <v>720</v>
      </c>
      <c r="U2" s="96" t="s">
        <v>719</v>
      </c>
      <c r="V2" s="117">
        <v>0</v>
      </c>
      <c r="W2" s="96" t="s">
        <v>718</v>
      </c>
      <c r="X2" s="117">
        <v>0</v>
      </c>
    </row>
    <row r="3" spans="1:25">
      <c r="A3" s="117" t="s">
        <v>334</v>
      </c>
      <c r="B3" s="96" t="s">
        <v>717</v>
      </c>
      <c r="C3" s="127" t="s">
        <v>334</v>
      </c>
      <c r="D3" s="96" t="s">
        <v>687</v>
      </c>
      <c r="E3" s="96" t="s">
        <v>716</v>
      </c>
      <c r="F3" s="117">
        <v>2</v>
      </c>
      <c r="G3" s="126" t="s">
        <v>715</v>
      </c>
      <c r="H3" s="128" t="s">
        <v>714</v>
      </c>
      <c r="I3" s="113" t="s">
        <v>713</v>
      </c>
      <c r="J3" s="113" t="s">
        <v>712</v>
      </c>
      <c r="K3" s="128" t="s">
        <v>711</v>
      </c>
      <c r="L3" s="128" t="s">
        <v>710</v>
      </c>
      <c r="M3" s="113"/>
      <c r="N3" s="113"/>
      <c r="O3" s="128"/>
      <c r="P3" s="128"/>
      <c r="Q3" s="113"/>
      <c r="S3" s="154" t="s">
        <v>709</v>
      </c>
      <c r="T3" s="125" t="s">
        <v>708</v>
      </c>
      <c r="U3" s="96" t="s">
        <v>748</v>
      </c>
      <c r="V3" s="117">
        <v>4</v>
      </c>
      <c r="W3" s="96" t="s">
        <v>707</v>
      </c>
      <c r="X3" s="117">
        <v>3</v>
      </c>
    </row>
    <row r="4" spans="1:25">
      <c r="D4" s="96" t="s">
        <v>594</v>
      </c>
      <c r="E4" s="96" t="s">
        <v>706</v>
      </c>
      <c r="F4" s="117">
        <v>3</v>
      </c>
      <c r="G4" s="126" t="s">
        <v>705</v>
      </c>
      <c r="H4" s="128" t="s">
        <v>704</v>
      </c>
      <c r="I4" s="113" t="s">
        <v>703</v>
      </c>
      <c r="J4" s="113" t="s">
        <v>702</v>
      </c>
      <c r="K4" s="128" t="s">
        <v>701</v>
      </c>
      <c r="L4" s="128" t="s">
        <v>700</v>
      </c>
      <c r="M4" s="113"/>
      <c r="N4" s="113"/>
      <c r="O4" s="128"/>
      <c r="P4" s="128"/>
      <c r="Q4" s="113"/>
      <c r="S4" s="154" t="s">
        <v>699</v>
      </c>
      <c r="T4" s="125" t="s">
        <v>698</v>
      </c>
      <c r="U4" s="96" t="s">
        <v>616</v>
      </c>
      <c r="V4" s="117">
        <v>8</v>
      </c>
      <c r="W4" s="96" t="s">
        <v>697</v>
      </c>
      <c r="X4" s="117">
        <v>4</v>
      </c>
    </row>
    <row r="5" spans="1:25">
      <c r="E5" s="96" t="s">
        <v>696</v>
      </c>
      <c r="F5" s="117">
        <v>4</v>
      </c>
      <c r="G5" s="126" t="s">
        <v>695</v>
      </c>
      <c r="H5" s="128" t="s">
        <v>694</v>
      </c>
      <c r="I5" s="113" t="s">
        <v>693</v>
      </c>
      <c r="J5" s="113" t="s">
        <v>692</v>
      </c>
      <c r="K5" s="128" t="s">
        <v>691</v>
      </c>
      <c r="L5" s="128" t="s">
        <v>690</v>
      </c>
      <c r="M5" s="113"/>
      <c r="N5" s="113"/>
      <c r="O5" s="128"/>
      <c r="P5" s="128"/>
      <c r="Q5" s="113"/>
      <c r="S5" s="154" t="s">
        <v>689</v>
      </c>
      <c r="T5" s="125" t="s">
        <v>688</v>
      </c>
      <c r="W5" s="96" t="s">
        <v>687</v>
      </c>
      <c r="X5" s="117">
        <v>5</v>
      </c>
    </row>
    <row r="6" spans="1:25">
      <c r="E6" s="96" t="s">
        <v>686</v>
      </c>
      <c r="F6" s="117">
        <v>5</v>
      </c>
      <c r="G6" s="126" t="s">
        <v>685</v>
      </c>
      <c r="H6" s="128" t="s">
        <v>684</v>
      </c>
      <c r="I6" s="113" t="s">
        <v>683</v>
      </c>
      <c r="J6" s="113" t="s">
        <v>682</v>
      </c>
      <c r="K6" s="128" t="s">
        <v>681</v>
      </c>
      <c r="L6" s="128" t="s">
        <v>680</v>
      </c>
      <c r="M6" s="113"/>
      <c r="N6" s="113"/>
      <c r="O6" s="128"/>
      <c r="P6" s="128"/>
      <c r="Q6" s="113"/>
      <c r="S6" s="155" t="s">
        <v>673</v>
      </c>
      <c r="T6" s="117" t="s">
        <v>672</v>
      </c>
      <c r="W6" s="96" t="s">
        <v>679</v>
      </c>
      <c r="X6" s="117">
        <v>6</v>
      </c>
    </row>
    <row r="7" spans="1:25">
      <c r="E7" s="96" t="s">
        <v>678</v>
      </c>
      <c r="F7" s="117">
        <v>6</v>
      </c>
      <c r="G7" s="126" t="s">
        <v>677</v>
      </c>
      <c r="H7" s="128" t="s">
        <v>676</v>
      </c>
      <c r="I7" s="113" t="s">
        <v>675</v>
      </c>
      <c r="J7" s="113" t="s">
        <v>674</v>
      </c>
      <c r="K7" s="128"/>
      <c r="L7" s="128"/>
      <c r="M7" s="113"/>
      <c r="N7" s="113"/>
      <c r="O7" s="128"/>
      <c r="P7" s="128"/>
      <c r="Q7" s="113"/>
      <c r="S7" s="155" t="s">
        <v>667</v>
      </c>
      <c r="T7" s="117" t="s">
        <v>666</v>
      </c>
    </row>
    <row r="8" spans="1:25">
      <c r="G8" s="126" t="s">
        <v>671</v>
      </c>
      <c r="H8" s="128" t="s">
        <v>670</v>
      </c>
      <c r="I8" s="113" t="s">
        <v>669</v>
      </c>
      <c r="J8" s="113" t="s">
        <v>668</v>
      </c>
      <c r="K8" s="128"/>
      <c r="L8" s="128"/>
      <c r="M8" s="113"/>
      <c r="N8" s="113"/>
      <c r="O8" s="128"/>
      <c r="P8" s="128"/>
      <c r="Q8" s="113"/>
      <c r="S8" s="155" t="s">
        <v>663</v>
      </c>
      <c r="T8" s="117" t="s">
        <v>662</v>
      </c>
    </row>
    <row r="9" spans="1:25">
      <c r="G9" s="126" t="s">
        <v>749</v>
      </c>
      <c r="H9" s="128" t="s">
        <v>730</v>
      </c>
      <c r="I9" s="112"/>
      <c r="J9" s="113"/>
      <c r="K9" s="128"/>
      <c r="L9" s="128"/>
      <c r="M9" s="113"/>
      <c r="N9" s="113"/>
      <c r="O9" s="128"/>
      <c r="P9" s="128"/>
      <c r="Q9" s="113"/>
      <c r="S9" s="155" t="s">
        <v>659</v>
      </c>
      <c r="T9" s="117" t="s">
        <v>658</v>
      </c>
    </row>
    <row r="10" spans="1:25">
      <c r="G10" s="126" t="s">
        <v>750</v>
      </c>
      <c r="H10" s="128" t="s">
        <v>751</v>
      </c>
      <c r="I10" s="113"/>
      <c r="J10" s="113"/>
      <c r="K10" s="128"/>
      <c r="L10" s="128"/>
      <c r="M10" s="113"/>
      <c r="N10" s="113"/>
      <c r="O10" s="128"/>
      <c r="P10" s="128"/>
      <c r="Q10" s="113"/>
      <c r="S10" s="155" t="s">
        <v>655</v>
      </c>
      <c r="T10" s="117" t="s">
        <v>654</v>
      </c>
    </row>
    <row r="11" spans="1:25">
      <c r="G11" s="152" t="s">
        <v>665</v>
      </c>
      <c r="H11" s="153" t="s">
        <v>664</v>
      </c>
      <c r="I11" s="113"/>
      <c r="J11" s="113"/>
      <c r="K11" s="128"/>
      <c r="L11" s="128"/>
      <c r="M11" s="113"/>
      <c r="N11" s="113"/>
      <c r="O11" s="128"/>
      <c r="P11" s="128"/>
      <c r="Q11" s="113"/>
      <c r="S11" s="155" t="s">
        <v>653</v>
      </c>
      <c r="T11" s="117" t="s">
        <v>652</v>
      </c>
    </row>
    <row r="12" spans="1:25">
      <c r="G12" s="152" t="s">
        <v>752</v>
      </c>
      <c r="H12" s="153" t="s">
        <v>753</v>
      </c>
      <c r="I12" s="112"/>
      <c r="S12" s="155" t="s">
        <v>651</v>
      </c>
      <c r="T12" s="117" t="s">
        <v>650</v>
      </c>
    </row>
    <row r="13" spans="1:25">
      <c r="G13" s="152" t="s">
        <v>754</v>
      </c>
      <c r="H13" s="153" t="s">
        <v>755</v>
      </c>
      <c r="I13" s="112"/>
      <c r="S13" s="155" t="s">
        <v>649</v>
      </c>
      <c r="T13" s="117" t="s">
        <v>648</v>
      </c>
    </row>
    <row r="14" spans="1:25">
      <c r="G14" s="152" t="s">
        <v>756</v>
      </c>
      <c r="H14" s="153" t="s">
        <v>757</v>
      </c>
      <c r="S14" s="155" t="s">
        <v>647</v>
      </c>
      <c r="T14" s="117" t="s">
        <v>646</v>
      </c>
    </row>
    <row r="15" spans="1:25">
      <c r="G15" s="152" t="s">
        <v>758</v>
      </c>
      <c r="H15" s="153" t="s">
        <v>759</v>
      </c>
      <c r="S15" s="155" t="s">
        <v>645</v>
      </c>
      <c r="T15" s="117" t="s">
        <v>644</v>
      </c>
    </row>
    <row r="16" spans="1:25">
      <c r="G16" s="152" t="s">
        <v>760</v>
      </c>
      <c r="H16" s="153" t="s">
        <v>761</v>
      </c>
      <c r="S16" s="96" t="s">
        <v>643</v>
      </c>
      <c r="T16" s="117" t="s">
        <v>642</v>
      </c>
    </row>
    <row r="17" spans="3:23">
      <c r="C17" s="96"/>
      <c r="G17" s="152" t="s">
        <v>762</v>
      </c>
      <c r="H17" s="153" t="s">
        <v>763</v>
      </c>
      <c r="S17" s="96" t="s">
        <v>641</v>
      </c>
      <c r="T17" s="117" t="s">
        <v>640</v>
      </c>
    </row>
    <row r="18" spans="3:23">
      <c r="C18" s="96"/>
      <c r="E18" s="151"/>
      <c r="G18" s="152" t="s">
        <v>764</v>
      </c>
      <c r="H18" s="153" t="s">
        <v>765</v>
      </c>
      <c r="S18" s="96" t="s">
        <v>639</v>
      </c>
      <c r="T18" s="117" t="s">
        <v>638</v>
      </c>
    </row>
    <row r="19" spans="3:23">
      <c r="C19" s="96"/>
      <c r="G19" s="152" t="s">
        <v>766</v>
      </c>
      <c r="H19" s="153" t="s">
        <v>767</v>
      </c>
      <c r="S19" s="96" t="s">
        <v>637</v>
      </c>
      <c r="T19" s="117" t="s">
        <v>636</v>
      </c>
      <c r="U19" s="96" t="s">
        <v>560</v>
      </c>
      <c r="V19" s="117" t="s">
        <v>560</v>
      </c>
    </row>
    <row r="20" spans="3:23">
      <c r="C20" s="96"/>
      <c r="G20" s="152" t="s">
        <v>768</v>
      </c>
      <c r="H20" s="153" t="s">
        <v>769</v>
      </c>
      <c r="S20" s="96" t="s">
        <v>635</v>
      </c>
      <c r="T20" s="117" t="s">
        <v>634</v>
      </c>
    </row>
    <row r="21" spans="3:23">
      <c r="C21" s="96"/>
      <c r="G21" s="152" t="s">
        <v>770</v>
      </c>
      <c r="H21" s="153" t="s">
        <v>771</v>
      </c>
      <c r="S21" s="96" t="s">
        <v>633</v>
      </c>
      <c r="T21" s="117" t="s">
        <v>632</v>
      </c>
    </row>
    <row r="22" spans="3:23">
      <c r="C22" s="96"/>
      <c r="G22" s="152" t="s">
        <v>770</v>
      </c>
      <c r="H22" s="153" t="s">
        <v>771</v>
      </c>
      <c r="S22" s="96" t="s">
        <v>631</v>
      </c>
      <c r="T22" s="117" t="s">
        <v>630</v>
      </c>
    </row>
    <row r="23" spans="3:23">
      <c r="C23" s="96"/>
      <c r="G23" s="152" t="s">
        <v>772</v>
      </c>
      <c r="H23" s="153" t="s">
        <v>773</v>
      </c>
      <c r="S23" s="96" t="s">
        <v>629</v>
      </c>
      <c r="T23" s="117" t="s">
        <v>628</v>
      </c>
    </row>
    <row r="24" spans="3:23">
      <c r="C24" s="96"/>
      <c r="G24" s="152" t="s">
        <v>774</v>
      </c>
      <c r="H24" s="153" t="s">
        <v>775</v>
      </c>
      <c r="S24" s="96" t="s">
        <v>627</v>
      </c>
      <c r="T24" s="117" t="s">
        <v>626</v>
      </c>
    </row>
    <row r="25" spans="3:23">
      <c r="C25" s="96"/>
      <c r="G25" s="152" t="s">
        <v>776</v>
      </c>
      <c r="H25" s="153" t="s">
        <v>777</v>
      </c>
      <c r="V25" s="117" t="s">
        <v>560</v>
      </c>
      <c r="W25" s="96" t="s">
        <v>560</v>
      </c>
    </row>
    <row r="26" spans="3:23">
      <c r="C26" s="96"/>
      <c r="G26" s="152" t="s">
        <v>661</v>
      </c>
      <c r="H26" s="153" t="s">
        <v>660</v>
      </c>
    </row>
    <row r="27" spans="3:23">
      <c r="C27" s="96"/>
      <c r="G27" s="152" t="s">
        <v>657</v>
      </c>
      <c r="H27" s="153" t="s">
        <v>656</v>
      </c>
    </row>
    <row r="28" spans="3:23">
      <c r="C28" s="96"/>
      <c r="G28" s="152" t="s">
        <v>778</v>
      </c>
      <c r="H28" s="153" t="s">
        <v>779</v>
      </c>
    </row>
    <row r="29" spans="3:23">
      <c r="G29" s="152" t="s">
        <v>780</v>
      </c>
      <c r="H29" s="153" t="s">
        <v>781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341"/>
  <sheetViews>
    <sheetView workbookViewId="0">
      <pane xSplit="2" ySplit="1" topLeftCell="C8" activePane="bottomRight" state="frozen"/>
      <selection pane="topRight" activeCell="C1" sqref="C1"/>
      <selection pane="bottomLeft" activeCell="A2" sqref="A2"/>
      <selection pane="bottomRight"/>
    </sheetView>
  </sheetViews>
  <sheetFormatPr defaultColWidth="25.33203125" defaultRowHeight="14.4"/>
  <cols>
    <col min="1" max="1" width="37.88671875" style="231" customWidth="1"/>
    <col min="2" max="2" width="25.33203125" style="231" customWidth="1"/>
    <col min="3" max="3" width="7.6640625" style="200" customWidth="1"/>
    <col min="4" max="4" width="24.6640625" style="86" customWidth="1"/>
    <col min="5" max="5" width="7.6640625" style="200" customWidth="1"/>
    <col min="6" max="6" width="36" style="231" customWidth="1"/>
    <col min="7" max="7" width="34.88671875" style="231" customWidth="1"/>
    <col min="8" max="8" width="31.6640625" style="231" bestFit="1" customWidth="1"/>
    <col min="9" max="9" width="32.33203125" style="231" customWidth="1"/>
    <col min="10" max="11" width="25.33203125" style="231" customWidth="1"/>
    <col min="12" max="12" width="26.88671875" style="231" bestFit="1" customWidth="1"/>
    <col min="13" max="16384" width="25.33203125" style="231"/>
  </cols>
  <sheetData>
    <row r="1" spans="1:12" s="118" customFormat="1">
      <c r="A1" s="118" t="s">
        <v>999</v>
      </c>
      <c r="B1" s="118" t="s">
        <v>249</v>
      </c>
      <c r="C1" s="201"/>
      <c r="D1" s="203" t="s">
        <v>1043</v>
      </c>
      <c r="E1" s="201"/>
      <c r="F1" s="118" t="s">
        <v>706</v>
      </c>
      <c r="G1" s="118" t="s">
        <v>849</v>
      </c>
      <c r="H1" s="118" t="s">
        <v>1000</v>
      </c>
      <c r="I1" s="118" t="s">
        <v>851</v>
      </c>
      <c r="J1" s="118" t="s">
        <v>1001</v>
      </c>
      <c r="K1" s="118" t="s">
        <v>1094</v>
      </c>
      <c r="L1" s="118" t="s">
        <v>1093</v>
      </c>
    </row>
    <row r="2" spans="1:12">
      <c r="A2" s="231" t="s">
        <v>948</v>
      </c>
      <c r="B2" s="231" t="s">
        <v>871</v>
      </c>
      <c r="D2" s="86" t="s">
        <v>706</v>
      </c>
      <c r="F2" s="231" t="s">
        <v>972</v>
      </c>
      <c r="G2" s="231" t="s">
        <v>47</v>
      </c>
      <c r="H2" s="231" t="s">
        <v>1111</v>
      </c>
      <c r="I2" s="231" t="s">
        <v>1555</v>
      </c>
      <c r="J2" s="231" t="s">
        <v>1029</v>
      </c>
      <c r="K2" s="9" t="s">
        <v>1095</v>
      </c>
      <c r="L2" s="231" t="s">
        <v>1077</v>
      </c>
    </row>
    <row r="3" spans="1:12">
      <c r="A3" s="231" t="s">
        <v>949</v>
      </c>
      <c r="B3" s="231" t="s">
        <v>873</v>
      </c>
      <c r="D3" s="86" t="s">
        <v>849</v>
      </c>
      <c r="F3" s="231" t="s">
        <v>973</v>
      </c>
      <c r="G3" s="231" t="s">
        <v>1531</v>
      </c>
      <c r="H3" s="268" t="s">
        <v>2142</v>
      </c>
      <c r="I3" s="231" t="s">
        <v>1002</v>
      </c>
      <c r="J3" s="231" t="s">
        <v>1031</v>
      </c>
      <c r="K3" s="231" t="s">
        <v>1075</v>
      </c>
    </row>
    <row r="4" spans="1:12">
      <c r="A4" s="231" t="s">
        <v>950</v>
      </c>
      <c r="B4" s="231" t="s">
        <v>875</v>
      </c>
      <c r="D4" s="86" t="s">
        <v>1000</v>
      </c>
      <c r="F4" s="231" t="s">
        <v>977</v>
      </c>
      <c r="G4" s="231" t="s">
        <v>1724</v>
      </c>
      <c r="H4" s="231" t="s">
        <v>1009</v>
      </c>
      <c r="I4" s="231" t="s">
        <v>1003</v>
      </c>
      <c r="J4" s="231" t="s">
        <v>1033</v>
      </c>
      <c r="K4" s="231" t="s">
        <v>1076</v>
      </c>
    </row>
    <row r="5" spans="1:12">
      <c r="A5" s="231" t="s">
        <v>951</v>
      </c>
      <c r="B5" s="231" t="s">
        <v>877</v>
      </c>
      <c r="D5" s="86" t="s">
        <v>1094</v>
      </c>
      <c r="F5" s="231" t="s">
        <v>976</v>
      </c>
      <c r="G5" s="231" t="s">
        <v>1551</v>
      </c>
      <c r="H5" s="231" t="s">
        <v>1010</v>
      </c>
      <c r="I5" s="231" t="s">
        <v>1455</v>
      </c>
      <c r="J5" s="231" t="s">
        <v>1035</v>
      </c>
    </row>
    <row r="6" spans="1:12">
      <c r="A6" s="231" t="s">
        <v>1599</v>
      </c>
      <c r="B6" s="231" t="s">
        <v>1600</v>
      </c>
      <c r="D6" s="86" t="s">
        <v>851</v>
      </c>
      <c r="F6" s="231" t="s">
        <v>1598</v>
      </c>
      <c r="G6" s="231" t="s">
        <v>1675</v>
      </c>
      <c r="H6" s="231" t="s">
        <v>1011</v>
      </c>
      <c r="I6" s="231" t="s">
        <v>1004</v>
      </c>
      <c r="J6" s="231" t="s">
        <v>1037</v>
      </c>
    </row>
    <row r="7" spans="1:12">
      <c r="A7" s="231" t="s">
        <v>952</v>
      </c>
      <c r="B7" s="231" t="s">
        <v>879</v>
      </c>
      <c r="D7" s="86" t="s">
        <v>1001</v>
      </c>
      <c r="F7" s="231" t="s">
        <v>975</v>
      </c>
      <c r="G7" s="231" t="s">
        <v>49</v>
      </c>
      <c r="H7" s="231" t="s">
        <v>80</v>
      </c>
      <c r="I7" s="231" t="s">
        <v>1419</v>
      </c>
      <c r="J7" s="231" t="s">
        <v>1039</v>
      </c>
    </row>
    <row r="8" spans="1:12">
      <c r="A8" s="231" t="s">
        <v>953</v>
      </c>
      <c r="B8" s="231" t="s">
        <v>881</v>
      </c>
      <c r="D8" s="86" t="s">
        <v>1093</v>
      </c>
      <c r="F8" s="231" t="s">
        <v>974</v>
      </c>
      <c r="G8" s="245" t="s">
        <v>1707</v>
      </c>
      <c r="H8" s="231" t="s">
        <v>1637</v>
      </c>
      <c r="I8" s="231" t="s">
        <v>1005</v>
      </c>
      <c r="J8" s="231" t="s">
        <v>1040</v>
      </c>
    </row>
    <row r="9" spans="1:12">
      <c r="A9" s="231" t="s">
        <v>954</v>
      </c>
      <c r="B9" s="231" t="s">
        <v>883</v>
      </c>
      <c r="F9" s="231" t="s">
        <v>1362</v>
      </c>
      <c r="G9" s="231" t="s">
        <v>51</v>
      </c>
      <c r="H9" s="231" t="s">
        <v>1874</v>
      </c>
      <c r="I9" s="231" t="s">
        <v>1092</v>
      </c>
      <c r="J9" s="231" t="s">
        <v>1042</v>
      </c>
    </row>
    <row r="10" spans="1:12">
      <c r="A10" s="231" t="s">
        <v>955</v>
      </c>
      <c r="B10" s="231" t="s">
        <v>885</v>
      </c>
      <c r="F10" s="231" t="s">
        <v>1364</v>
      </c>
      <c r="G10" s="231" t="s">
        <v>1677</v>
      </c>
      <c r="H10" s="231" t="s">
        <v>1812</v>
      </c>
      <c r="I10" s="231" t="s">
        <v>1006</v>
      </c>
      <c r="J10" s="86" t="s">
        <v>1063</v>
      </c>
    </row>
    <row r="11" spans="1:12">
      <c r="A11" s="231" t="s">
        <v>956</v>
      </c>
      <c r="B11" s="231" t="s">
        <v>887</v>
      </c>
      <c r="F11" s="231" t="s">
        <v>1366</v>
      </c>
      <c r="G11" s="245" t="s">
        <v>1709</v>
      </c>
      <c r="H11" s="231" t="s">
        <v>1636</v>
      </c>
      <c r="I11" s="231" t="s">
        <v>1007</v>
      </c>
      <c r="K11" s="86"/>
    </row>
    <row r="12" spans="1:12">
      <c r="A12" s="231" t="s">
        <v>983</v>
      </c>
      <c r="B12" s="231" t="s">
        <v>889</v>
      </c>
      <c r="F12" s="231" t="s">
        <v>1445</v>
      </c>
      <c r="G12" s="231" t="s">
        <v>53</v>
      </c>
      <c r="H12" s="231" t="s">
        <v>1635</v>
      </c>
      <c r="I12" s="231" t="s">
        <v>1456</v>
      </c>
    </row>
    <row r="13" spans="1:12">
      <c r="A13" s="231" t="s">
        <v>984</v>
      </c>
      <c r="B13" s="231" t="s">
        <v>891</v>
      </c>
      <c r="F13" s="231" t="s">
        <v>962</v>
      </c>
      <c r="G13" s="231" t="s">
        <v>1679</v>
      </c>
      <c r="H13" s="231" t="s">
        <v>1634</v>
      </c>
      <c r="I13" s="231" t="s">
        <v>1461</v>
      </c>
    </row>
    <row r="14" spans="1:12">
      <c r="A14" s="231" t="s">
        <v>957</v>
      </c>
      <c r="B14" s="231" t="s">
        <v>893</v>
      </c>
      <c r="F14" s="231" t="s">
        <v>960</v>
      </c>
      <c r="G14" s="231" t="s">
        <v>1498</v>
      </c>
      <c r="H14" s="231" t="s">
        <v>1633</v>
      </c>
      <c r="I14" s="231" t="s">
        <v>1457</v>
      </c>
    </row>
    <row r="15" spans="1:12">
      <c r="A15" s="231" t="s">
        <v>958</v>
      </c>
      <c r="B15" s="231" t="s">
        <v>895</v>
      </c>
      <c r="F15" s="231" t="s">
        <v>961</v>
      </c>
      <c r="G15" s="231" t="s">
        <v>1532</v>
      </c>
      <c r="H15" s="231" t="s">
        <v>1632</v>
      </c>
      <c r="I15" s="231" t="s">
        <v>1008</v>
      </c>
    </row>
    <row r="16" spans="1:12">
      <c r="A16" s="231" t="s">
        <v>959</v>
      </c>
      <c r="B16" s="231" t="s">
        <v>897</v>
      </c>
      <c r="F16" s="231" t="s">
        <v>964</v>
      </c>
      <c r="G16" s="231" t="s">
        <v>56</v>
      </c>
      <c r="H16" s="231" t="s">
        <v>1631</v>
      </c>
      <c r="I16" s="231" t="s">
        <v>1625</v>
      </c>
    </row>
    <row r="17" spans="1:9">
      <c r="A17" s="231" t="s">
        <v>960</v>
      </c>
      <c r="B17" s="231" t="s">
        <v>899</v>
      </c>
      <c r="F17" s="231" t="s">
        <v>965</v>
      </c>
      <c r="G17" s="231" t="s">
        <v>57</v>
      </c>
      <c r="H17" s="231" t="s">
        <v>1630</v>
      </c>
      <c r="I17" s="86" t="s">
        <v>1064</v>
      </c>
    </row>
    <row r="18" spans="1:9">
      <c r="A18" s="231" t="s">
        <v>961</v>
      </c>
      <c r="B18" s="231" t="s">
        <v>901</v>
      </c>
      <c r="F18" s="231" t="s">
        <v>966</v>
      </c>
      <c r="G18" s="231" t="s">
        <v>59</v>
      </c>
      <c r="H18" s="243" t="s">
        <v>1840</v>
      </c>
      <c r="I18" s="231" t="s">
        <v>1065</v>
      </c>
    </row>
    <row r="19" spans="1:9">
      <c r="A19" s="231" t="s">
        <v>962</v>
      </c>
      <c r="B19" s="231" t="s">
        <v>903</v>
      </c>
      <c r="F19" s="231" t="s">
        <v>963</v>
      </c>
      <c r="G19" s="231" t="s">
        <v>1681</v>
      </c>
      <c r="H19" s="231" t="s">
        <v>1019</v>
      </c>
    </row>
    <row r="20" spans="1:9">
      <c r="A20" s="231" t="s">
        <v>963</v>
      </c>
      <c r="B20" s="231" t="s">
        <v>905</v>
      </c>
      <c r="F20" s="231" t="s">
        <v>948</v>
      </c>
      <c r="G20" s="231" t="s">
        <v>2096</v>
      </c>
      <c r="H20" s="231" t="s">
        <v>1116</v>
      </c>
    </row>
    <row r="21" spans="1:9">
      <c r="A21" s="231" t="s">
        <v>964</v>
      </c>
      <c r="B21" s="231" t="s">
        <v>907</v>
      </c>
      <c r="F21" s="231" t="s">
        <v>953</v>
      </c>
      <c r="G21" s="231" t="s">
        <v>60</v>
      </c>
      <c r="H21" s="231" t="s">
        <v>1117</v>
      </c>
    </row>
    <row r="22" spans="1:9">
      <c r="A22" s="231" t="s">
        <v>965</v>
      </c>
      <c r="B22" s="231" t="s">
        <v>909</v>
      </c>
      <c r="F22" s="231" t="s">
        <v>956</v>
      </c>
      <c r="G22" s="268" t="s">
        <v>2147</v>
      </c>
      <c r="H22" s="231" t="s">
        <v>1097</v>
      </c>
    </row>
    <row r="23" spans="1:9">
      <c r="A23" s="231" t="s">
        <v>966</v>
      </c>
      <c r="B23" s="231" t="s">
        <v>911</v>
      </c>
      <c r="F23" s="231" t="s">
        <v>955</v>
      </c>
      <c r="G23" s="231" t="s">
        <v>2073</v>
      </c>
      <c r="H23" s="231" t="s">
        <v>1099</v>
      </c>
    </row>
    <row r="24" spans="1:9">
      <c r="A24" s="231" t="s">
        <v>967</v>
      </c>
      <c r="B24" s="231" t="s">
        <v>913</v>
      </c>
      <c r="F24" s="231" t="s">
        <v>950</v>
      </c>
      <c r="G24" s="231" t="s">
        <v>62</v>
      </c>
      <c r="H24" s="231" t="s">
        <v>1105</v>
      </c>
    </row>
    <row r="25" spans="1:9">
      <c r="A25" s="231" t="s">
        <v>968</v>
      </c>
      <c r="B25" s="231" t="s">
        <v>914</v>
      </c>
      <c r="F25" s="231" t="s">
        <v>1599</v>
      </c>
      <c r="G25" t="s">
        <v>1647</v>
      </c>
      <c r="H25" s="231" t="s">
        <v>1109</v>
      </c>
    </row>
    <row r="26" spans="1:9">
      <c r="A26" s="231" t="s">
        <v>969</v>
      </c>
      <c r="B26" s="231" t="s">
        <v>915</v>
      </c>
      <c r="F26" s="231" t="s">
        <v>952</v>
      </c>
      <c r="G26" s="231" t="s">
        <v>64</v>
      </c>
      <c r="H26" s="231" t="s">
        <v>1107</v>
      </c>
    </row>
    <row r="27" spans="1:9">
      <c r="A27" s="231" t="s">
        <v>970</v>
      </c>
      <c r="B27" s="231" t="s">
        <v>917</v>
      </c>
      <c r="F27" s="231" t="s">
        <v>951</v>
      </c>
      <c r="G27" s="231" t="s">
        <v>2094</v>
      </c>
      <c r="H27" s="231" t="s">
        <v>1012</v>
      </c>
    </row>
    <row r="28" spans="1:9">
      <c r="A28" s="231" t="s">
        <v>971</v>
      </c>
      <c r="B28" s="231" t="s">
        <v>919</v>
      </c>
      <c r="F28" s="231" t="s">
        <v>949</v>
      </c>
      <c r="G28" s="231" t="s">
        <v>66</v>
      </c>
      <c r="H28" s="231" t="s">
        <v>1407</v>
      </c>
    </row>
    <row r="29" spans="1:9">
      <c r="A29" s="231" t="s">
        <v>972</v>
      </c>
      <c r="B29" s="231" t="s">
        <v>1423</v>
      </c>
      <c r="F29" s="231" t="s">
        <v>954</v>
      </c>
      <c r="G29" s="231" t="s">
        <v>1617</v>
      </c>
      <c r="H29" s="231" t="s">
        <v>1838</v>
      </c>
    </row>
    <row r="30" spans="1:9">
      <c r="A30" s="231" t="s">
        <v>973</v>
      </c>
      <c r="B30" s="231" t="s">
        <v>922</v>
      </c>
      <c r="F30" s="231" t="s">
        <v>984</v>
      </c>
      <c r="G30" s="231" t="s">
        <v>67</v>
      </c>
      <c r="H30" s="231" t="s">
        <v>1112</v>
      </c>
    </row>
    <row r="31" spans="1:9">
      <c r="A31" s="231" t="s">
        <v>974</v>
      </c>
      <c r="B31" s="231" t="s">
        <v>924</v>
      </c>
      <c r="F31" s="231" t="s">
        <v>983</v>
      </c>
      <c r="G31" s="231" t="s">
        <v>68</v>
      </c>
      <c r="H31" s="231" t="s">
        <v>1013</v>
      </c>
    </row>
    <row r="32" spans="1:9">
      <c r="A32" s="231" t="s">
        <v>1598</v>
      </c>
      <c r="B32" s="231" t="s">
        <v>1601</v>
      </c>
      <c r="F32" s="231" t="s">
        <v>968</v>
      </c>
      <c r="G32" s="231" t="s">
        <v>1533</v>
      </c>
      <c r="H32" s="231" t="s">
        <v>1113</v>
      </c>
    </row>
    <row r="33" spans="1:10">
      <c r="A33" s="231" t="s">
        <v>975</v>
      </c>
      <c r="B33" s="231" t="s">
        <v>926</v>
      </c>
      <c r="F33" s="231" t="s">
        <v>971</v>
      </c>
      <c r="G33" s="231" t="s">
        <v>1654</v>
      </c>
      <c r="H33" s="231" t="s">
        <v>1144</v>
      </c>
    </row>
    <row r="34" spans="1:10">
      <c r="A34" s="231" t="s">
        <v>976</v>
      </c>
      <c r="B34" s="231" t="s">
        <v>928</v>
      </c>
      <c r="F34" s="231" t="s">
        <v>970</v>
      </c>
      <c r="G34" s="231" t="s">
        <v>70</v>
      </c>
      <c r="H34" s="231" t="s">
        <v>1335</v>
      </c>
    </row>
    <row r="35" spans="1:10">
      <c r="A35" s="231" t="s">
        <v>977</v>
      </c>
      <c r="B35" s="231" t="s">
        <v>930</v>
      </c>
      <c r="F35" s="231" t="s">
        <v>967</v>
      </c>
      <c r="G35" s="231" t="s">
        <v>1797</v>
      </c>
      <c r="H35" s="231" t="s">
        <v>1014</v>
      </c>
    </row>
    <row r="36" spans="1:10">
      <c r="A36" s="231" t="s">
        <v>1362</v>
      </c>
      <c r="B36" s="231" t="s">
        <v>1363</v>
      </c>
      <c r="F36" s="231" t="s">
        <v>969</v>
      </c>
      <c r="G36" s="231" t="s">
        <v>1534</v>
      </c>
      <c r="H36" s="231" t="s">
        <v>1015</v>
      </c>
      <c r="J36" s="231" t="s">
        <v>1119</v>
      </c>
    </row>
    <row r="37" spans="1:10">
      <c r="A37" s="231" t="s">
        <v>1364</v>
      </c>
      <c r="B37" s="231" t="s">
        <v>1365</v>
      </c>
      <c r="F37" s="231" t="s">
        <v>959</v>
      </c>
      <c r="G37" s="231" t="s">
        <v>278</v>
      </c>
      <c r="H37" s="231" t="s">
        <v>1016</v>
      </c>
      <c r="J37" s="231" t="s">
        <v>1119</v>
      </c>
    </row>
    <row r="38" spans="1:10">
      <c r="A38" s="231" t="s">
        <v>1366</v>
      </c>
      <c r="B38" s="231" t="s">
        <v>1367</v>
      </c>
      <c r="F38" s="231" t="s">
        <v>957</v>
      </c>
      <c r="G38" s="231" t="s">
        <v>1168</v>
      </c>
      <c r="H38" s="231" t="s">
        <v>1353</v>
      </c>
      <c r="J38" s="231" t="s">
        <v>1119</v>
      </c>
    </row>
    <row r="39" spans="1:10">
      <c r="A39" s="231" t="s">
        <v>1445</v>
      </c>
      <c r="B39" s="231" t="s">
        <v>1446</v>
      </c>
      <c r="F39" s="231" t="s">
        <v>958</v>
      </c>
      <c r="G39" s="243" t="s">
        <v>2041</v>
      </c>
      <c r="H39" s="231" t="s">
        <v>1017</v>
      </c>
      <c r="J39" s="231" t="s">
        <v>1119</v>
      </c>
    </row>
    <row r="40" spans="1:10">
      <c r="A40" s="231" t="s">
        <v>978</v>
      </c>
      <c r="B40" s="231" t="s">
        <v>932</v>
      </c>
      <c r="F40" s="231" t="s">
        <v>979</v>
      </c>
      <c r="G40" s="231" t="s">
        <v>1584</v>
      </c>
      <c r="H40" s="231" t="s">
        <v>149</v>
      </c>
      <c r="J40" s="231" t="s">
        <v>1119</v>
      </c>
    </row>
    <row r="41" spans="1:10">
      <c r="A41" s="231" t="s">
        <v>979</v>
      </c>
      <c r="B41" s="231" t="s">
        <v>934</v>
      </c>
      <c r="F41" s="231" t="s">
        <v>978</v>
      </c>
      <c r="G41" s="231" t="s">
        <v>73</v>
      </c>
      <c r="H41" s="231" t="s">
        <v>1018</v>
      </c>
      <c r="J41" s="231" t="s">
        <v>1119</v>
      </c>
    </row>
    <row r="42" spans="1:10">
      <c r="A42" s="231" t="s">
        <v>980</v>
      </c>
      <c r="B42" s="231" t="s">
        <v>936</v>
      </c>
      <c r="F42" s="231" t="s">
        <v>981</v>
      </c>
      <c r="G42" s="231" t="s">
        <v>74</v>
      </c>
      <c r="H42" s="231" t="s">
        <v>1066</v>
      </c>
      <c r="J42" s="231" t="s">
        <v>1119</v>
      </c>
    </row>
    <row r="43" spans="1:10">
      <c r="A43" s="231" t="s">
        <v>981</v>
      </c>
      <c r="B43" s="231" t="s">
        <v>938</v>
      </c>
      <c r="F43" s="231" t="s">
        <v>982</v>
      </c>
      <c r="G43" s="231" t="s">
        <v>1701</v>
      </c>
      <c r="H43" s="231" t="s">
        <v>1103</v>
      </c>
      <c r="J43" s="231" t="s">
        <v>1119</v>
      </c>
    </row>
    <row r="44" spans="1:10">
      <c r="A44" s="231" t="s">
        <v>982</v>
      </c>
      <c r="B44" s="231" t="s">
        <v>940</v>
      </c>
      <c r="F44" s="231" t="s">
        <v>980</v>
      </c>
      <c r="G44" s="243" t="s">
        <v>2039</v>
      </c>
      <c r="H44" s="231" t="s">
        <v>1101</v>
      </c>
      <c r="J44" s="231" t="s">
        <v>1119</v>
      </c>
    </row>
    <row r="45" spans="1:10">
      <c r="A45" s="231" t="s">
        <v>1812</v>
      </c>
      <c r="B45" s="231" t="s">
        <v>1813</v>
      </c>
      <c r="F45" s="86"/>
      <c r="G45" s="231" t="s">
        <v>1582</v>
      </c>
      <c r="H45" s="231" t="s">
        <v>1114</v>
      </c>
      <c r="J45" s="231" t="s">
        <v>1119</v>
      </c>
    </row>
    <row r="46" spans="1:10">
      <c r="A46" s="231" t="s">
        <v>1555</v>
      </c>
      <c r="B46" s="231" t="s">
        <v>1556</v>
      </c>
      <c r="G46" s="231" t="s">
        <v>456</v>
      </c>
      <c r="H46" s="231" t="s">
        <v>1115</v>
      </c>
      <c r="J46" s="231" t="s">
        <v>1119</v>
      </c>
    </row>
    <row r="47" spans="1:10">
      <c r="A47" s="231" t="s">
        <v>1002</v>
      </c>
      <c r="B47" s="231" t="s">
        <v>941</v>
      </c>
      <c r="G47" s="231" t="s">
        <v>1510</v>
      </c>
      <c r="H47" s="231" t="s">
        <v>1020</v>
      </c>
      <c r="J47" s="231" t="s">
        <v>1119</v>
      </c>
    </row>
    <row r="48" spans="1:10">
      <c r="A48" s="231" t="s">
        <v>1003</v>
      </c>
      <c r="B48" s="231" t="s">
        <v>942</v>
      </c>
      <c r="G48" s="231" t="s">
        <v>1845</v>
      </c>
      <c r="H48" s="231" t="s">
        <v>1118</v>
      </c>
      <c r="J48" s="231" t="s">
        <v>1119</v>
      </c>
    </row>
    <row r="49" spans="1:10">
      <c r="A49" s="231" t="s">
        <v>1455</v>
      </c>
      <c r="B49" s="231" t="s">
        <v>1458</v>
      </c>
      <c r="G49" s="231" t="s">
        <v>1854</v>
      </c>
      <c r="H49" s="231" t="s">
        <v>1021</v>
      </c>
      <c r="J49" s="231" t="s">
        <v>1119</v>
      </c>
    </row>
    <row r="50" spans="1:10">
      <c r="A50" s="231" t="s">
        <v>1004</v>
      </c>
      <c r="B50" s="231" t="s">
        <v>943</v>
      </c>
      <c r="G50" s="231" t="s">
        <v>76</v>
      </c>
    </row>
    <row r="51" spans="1:10">
      <c r="A51" s="231" t="s">
        <v>1419</v>
      </c>
      <c r="B51" s="231" t="s">
        <v>1420</v>
      </c>
      <c r="G51" s="231" t="s">
        <v>449</v>
      </c>
    </row>
    <row r="52" spans="1:10">
      <c r="A52" s="231" t="s">
        <v>1005</v>
      </c>
      <c r="B52" s="231" t="s">
        <v>944</v>
      </c>
      <c r="G52" s="231" t="s">
        <v>1663</v>
      </c>
    </row>
    <row r="53" spans="1:10">
      <c r="A53" s="231" t="s">
        <v>1006</v>
      </c>
      <c r="B53" s="231" t="s">
        <v>945</v>
      </c>
      <c r="G53" s="231" t="s">
        <v>584</v>
      </c>
    </row>
    <row r="54" spans="1:10">
      <c r="A54" s="231" t="s">
        <v>1092</v>
      </c>
      <c r="B54" s="231" t="s">
        <v>1091</v>
      </c>
      <c r="G54" s="231" t="s">
        <v>1274</v>
      </c>
    </row>
    <row r="55" spans="1:10">
      <c r="A55" s="231" t="s">
        <v>1007</v>
      </c>
      <c r="B55" s="231" t="s">
        <v>946</v>
      </c>
      <c r="G55" s="243" t="s">
        <v>2055</v>
      </c>
    </row>
    <row r="56" spans="1:10">
      <c r="A56" s="231" t="s">
        <v>1456</v>
      </c>
      <c r="B56" s="231" t="s">
        <v>1459</v>
      </c>
      <c r="G56" s="231" t="s">
        <v>261</v>
      </c>
    </row>
    <row r="57" spans="1:10">
      <c r="A57" s="231" t="s">
        <v>1461</v>
      </c>
      <c r="B57" s="231" t="s">
        <v>1462</v>
      </c>
      <c r="G57" s="231" t="s">
        <v>448</v>
      </c>
    </row>
    <row r="58" spans="1:10">
      <c r="A58" s="231" t="s">
        <v>1457</v>
      </c>
      <c r="B58" s="231" t="s">
        <v>1460</v>
      </c>
      <c r="G58" s="231" t="s">
        <v>80</v>
      </c>
    </row>
    <row r="59" spans="1:10">
      <c r="A59" s="231" t="s">
        <v>1625</v>
      </c>
      <c r="B59" s="231" t="s">
        <v>1626</v>
      </c>
      <c r="G59" s="231" t="s">
        <v>1821</v>
      </c>
    </row>
    <row r="60" spans="1:10">
      <c r="A60" s="231" t="s">
        <v>1008</v>
      </c>
      <c r="B60" s="86" t="s">
        <v>947</v>
      </c>
      <c r="G60" t="s">
        <v>1649</v>
      </c>
    </row>
    <row r="61" spans="1:10">
      <c r="A61" s="231" t="s">
        <v>1064</v>
      </c>
      <c r="B61" s="86" t="s">
        <v>1068</v>
      </c>
      <c r="G61" s="231" t="s">
        <v>280</v>
      </c>
    </row>
    <row r="62" spans="1:10">
      <c r="A62" s="231" t="s">
        <v>1065</v>
      </c>
      <c r="B62" s="86" t="s">
        <v>1069</v>
      </c>
      <c r="G62" s="231" t="s">
        <v>81</v>
      </c>
    </row>
    <row r="63" spans="1:10">
      <c r="A63" s="231" t="s">
        <v>1111</v>
      </c>
      <c r="B63" s="231" t="s">
        <v>1120</v>
      </c>
      <c r="G63" s="231" t="s">
        <v>83</v>
      </c>
    </row>
    <row r="64" spans="1:10">
      <c r="A64" s="268" t="s">
        <v>2142</v>
      </c>
      <c r="B64" s="268" t="s">
        <v>2143</v>
      </c>
      <c r="G64" s="231" t="s">
        <v>85</v>
      </c>
    </row>
    <row r="65" spans="1:7">
      <c r="A65" s="231" t="s">
        <v>1009</v>
      </c>
      <c r="B65" s="231" t="s">
        <v>1022</v>
      </c>
      <c r="G65" s="231" t="s">
        <v>87</v>
      </c>
    </row>
    <row r="66" spans="1:7">
      <c r="A66" s="231" t="s">
        <v>1010</v>
      </c>
      <c r="B66" s="231" t="s">
        <v>1023</v>
      </c>
      <c r="G66" s="231" t="s">
        <v>1535</v>
      </c>
    </row>
    <row r="67" spans="1:7">
      <c r="A67" s="231" t="s">
        <v>1011</v>
      </c>
      <c r="B67" s="231" t="s">
        <v>78</v>
      </c>
      <c r="G67" s="231" t="s">
        <v>89</v>
      </c>
    </row>
    <row r="68" spans="1:7">
      <c r="A68" s="243" t="s">
        <v>80</v>
      </c>
      <c r="B68" s="243" t="s">
        <v>240</v>
      </c>
      <c r="G68" s="268" t="s">
        <v>2121</v>
      </c>
    </row>
    <row r="69" spans="1:7">
      <c r="A69" s="231" t="s">
        <v>1637</v>
      </c>
      <c r="B69" s="231" t="s">
        <v>239</v>
      </c>
      <c r="G69" s="268" t="s">
        <v>2123</v>
      </c>
    </row>
    <row r="70" spans="1:7">
      <c r="A70" s="231" t="s">
        <v>1874</v>
      </c>
      <c r="B70" s="231" t="s">
        <v>1875</v>
      </c>
      <c r="G70" s="231" t="s">
        <v>479</v>
      </c>
    </row>
    <row r="71" spans="1:7">
      <c r="A71" s="231" t="s">
        <v>1636</v>
      </c>
      <c r="B71" s="231" t="s">
        <v>1024</v>
      </c>
      <c r="G71" s="243" t="s">
        <v>1683</v>
      </c>
    </row>
    <row r="72" spans="1:7">
      <c r="A72" s="231" t="s">
        <v>1635</v>
      </c>
      <c r="B72" s="231" t="s">
        <v>809</v>
      </c>
      <c r="G72" s="243" t="s">
        <v>2044</v>
      </c>
    </row>
    <row r="73" spans="1:7">
      <c r="A73" s="231" t="s">
        <v>1634</v>
      </c>
      <c r="B73" s="231" t="s">
        <v>810</v>
      </c>
      <c r="G73" s="231" t="s">
        <v>1614</v>
      </c>
    </row>
    <row r="74" spans="1:7">
      <c r="A74" s="231" t="s">
        <v>1633</v>
      </c>
      <c r="B74" s="231" t="s">
        <v>811</v>
      </c>
      <c r="G74" s="231" t="s">
        <v>282</v>
      </c>
    </row>
    <row r="75" spans="1:7">
      <c r="A75" s="231" t="s">
        <v>1632</v>
      </c>
      <c r="B75" s="231" t="s">
        <v>812</v>
      </c>
      <c r="G75" s="231" t="s">
        <v>91</v>
      </c>
    </row>
    <row r="76" spans="1:7">
      <c r="A76" s="231" t="s">
        <v>1631</v>
      </c>
      <c r="B76" s="231" t="s">
        <v>813</v>
      </c>
      <c r="G76" s="231" t="s">
        <v>93</v>
      </c>
    </row>
    <row r="77" spans="1:7">
      <c r="A77" s="231" t="s">
        <v>1630</v>
      </c>
      <c r="B77" s="55" t="s">
        <v>1638</v>
      </c>
      <c r="G77" s="231" t="s">
        <v>1536</v>
      </c>
    </row>
    <row r="78" spans="1:7">
      <c r="A78" s="243" t="s">
        <v>1840</v>
      </c>
      <c r="B78" s="243" t="s">
        <v>1841</v>
      </c>
      <c r="G78" s="231" t="s">
        <v>1705</v>
      </c>
    </row>
    <row r="79" spans="1:7">
      <c r="A79" s="231" t="s">
        <v>1019</v>
      </c>
      <c r="B79" s="231" t="s">
        <v>814</v>
      </c>
      <c r="G79" t="s">
        <v>1643</v>
      </c>
    </row>
    <row r="80" spans="1:7">
      <c r="A80" s="231" t="s">
        <v>1116</v>
      </c>
      <c r="B80" s="231" t="s">
        <v>815</v>
      </c>
      <c r="G80" s="231" t="s">
        <v>95</v>
      </c>
    </row>
    <row r="81" spans="1:7">
      <c r="A81" s="231" t="s">
        <v>1117</v>
      </c>
      <c r="B81" s="231" t="s">
        <v>816</v>
      </c>
      <c r="G81" s="231" t="s">
        <v>1722</v>
      </c>
    </row>
    <row r="82" spans="1:7">
      <c r="A82" s="231" t="s">
        <v>1097</v>
      </c>
      <c r="B82" s="231" t="s">
        <v>1098</v>
      </c>
      <c r="G82" s="243" t="s">
        <v>1685</v>
      </c>
    </row>
    <row r="83" spans="1:7">
      <c r="A83" s="231" t="s">
        <v>1099</v>
      </c>
      <c r="B83" s="231" t="s">
        <v>1100</v>
      </c>
      <c r="G83" t="s">
        <v>1645</v>
      </c>
    </row>
    <row r="84" spans="1:7">
      <c r="A84" s="231" t="s">
        <v>1105</v>
      </c>
      <c r="B84" s="231" t="s">
        <v>1106</v>
      </c>
      <c r="G84" s="231" t="s">
        <v>1849</v>
      </c>
    </row>
    <row r="85" spans="1:7">
      <c r="A85" s="231" t="s">
        <v>1109</v>
      </c>
      <c r="B85" s="231" t="s">
        <v>1110</v>
      </c>
      <c r="G85" s="243" t="s">
        <v>1844</v>
      </c>
    </row>
    <row r="86" spans="1:7">
      <c r="A86" s="231" t="s">
        <v>1107</v>
      </c>
      <c r="B86" s="231" t="s">
        <v>1108</v>
      </c>
      <c r="G86" s="243" t="s">
        <v>2046</v>
      </c>
    </row>
    <row r="87" spans="1:7">
      <c r="A87" s="231" t="s">
        <v>1012</v>
      </c>
      <c r="B87" s="231" t="s">
        <v>1025</v>
      </c>
      <c r="G87" s="243" t="s">
        <v>2092</v>
      </c>
    </row>
    <row r="88" spans="1:7">
      <c r="A88" s="231" t="s">
        <v>1407</v>
      </c>
      <c r="B88" s="231" t="s">
        <v>1408</v>
      </c>
      <c r="G88" s="231" t="s">
        <v>98</v>
      </c>
    </row>
    <row r="89" spans="1:7">
      <c r="A89" s="231" t="s">
        <v>1112</v>
      </c>
      <c r="B89" s="231" t="s">
        <v>2144</v>
      </c>
      <c r="G89" s="231" t="s">
        <v>100</v>
      </c>
    </row>
    <row r="90" spans="1:7">
      <c r="A90" s="231" t="s">
        <v>1013</v>
      </c>
      <c r="B90" s="231" t="s">
        <v>817</v>
      </c>
      <c r="G90" s="231" t="s">
        <v>1861</v>
      </c>
    </row>
    <row r="91" spans="1:7">
      <c r="A91" s="231" t="s">
        <v>1113</v>
      </c>
      <c r="B91" s="231" t="s">
        <v>1121</v>
      </c>
      <c r="G91" s="231" t="s">
        <v>102</v>
      </c>
    </row>
    <row r="92" spans="1:7">
      <c r="A92" s="231" t="s">
        <v>1144</v>
      </c>
      <c r="B92" s="231" t="s">
        <v>1143</v>
      </c>
      <c r="G92" s="231" t="s">
        <v>104</v>
      </c>
    </row>
    <row r="93" spans="1:7">
      <c r="A93" s="231" t="s">
        <v>1335</v>
      </c>
      <c r="B93" s="231" t="s">
        <v>1336</v>
      </c>
      <c r="G93" s="231" t="s">
        <v>1885</v>
      </c>
    </row>
    <row r="94" spans="1:7">
      <c r="A94" s="231" t="s">
        <v>1014</v>
      </c>
      <c r="B94" s="231" t="s">
        <v>1783</v>
      </c>
      <c r="G94" s="231" t="s">
        <v>1218</v>
      </c>
    </row>
    <row r="95" spans="1:7">
      <c r="A95" s="231" t="s">
        <v>1015</v>
      </c>
      <c r="B95" s="231" t="s">
        <v>257</v>
      </c>
      <c r="G95" s="243" t="s">
        <v>2048</v>
      </c>
    </row>
    <row r="96" spans="1:7">
      <c r="A96" s="231" t="s">
        <v>1016</v>
      </c>
      <c r="B96" s="231" t="s">
        <v>147</v>
      </c>
      <c r="G96" s="231" t="s">
        <v>1447</v>
      </c>
    </row>
    <row r="97" spans="1:7">
      <c r="A97" s="231" t="s">
        <v>1353</v>
      </c>
      <c r="B97" s="231" t="s">
        <v>1354</v>
      </c>
      <c r="G97" s="231" t="s">
        <v>586</v>
      </c>
    </row>
    <row r="98" spans="1:7">
      <c r="A98" s="231" t="s">
        <v>1017</v>
      </c>
      <c r="B98" s="231" t="s">
        <v>148</v>
      </c>
      <c r="G98" s="231" t="s">
        <v>106</v>
      </c>
    </row>
    <row r="99" spans="1:7">
      <c r="A99" s="231" t="s">
        <v>149</v>
      </c>
      <c r="B99" s="231" t="s">
        <v>150</v>
      </c>
      <c r="G99" s="231" t="s">
        <v>108</v>
      </c>
    </row>
    <row r="100" spans="1:7">
      <c r="A100" s="231" t="s">
        <v>1018</v>
      </c>
      <c r="B100" s="231" t="s">
        <v>1026</v>
      </c>
      <c r="G100" s="243" t="s">
        <v>2054</v>
      </c>
    </row>
    <row r="101" spans="1:7">
      <c r="A101" s="231" t="s">
        <v>1103</v>
      </c>
      <c r="B101" s="231" t="s">
        <v>1104</v>
      </c>
      <c r="G101" s="231" t="s">
        <v>1586</v>
      </c>
    </row>
    <row r="102" spans="1:7">
      <c r="A102" s="231" t="s">
        <v>1101</v>
      </c>
      <c r="B102" s="231" t="s">
        <v>1102</v>
      </c>
      <c r="G102" s="267" t="s">
        <v>2100</v>
      </c>
    </row>
    <row r="103" spans="1:7">
      <c r="A103" s="231" t="s">
        <v>1114</v>
      </c>
      <c r="B103" s="231" t="s">
        <v>1122</v>
      </c>
      <c r="G103" s="231" t="s">
        <v>110</v>
      </c>
    </row>
    <row r="104" spans="1:7">
      <c r="A104" s="231" t="s">
        <v>1115</v>
      </c>
      <c r="B104" s="231" t="s">
        <v>1123</v>
      </c>
      <c r="G104" s="231" t="s">
        <v>1856</v>
      </c>
    </row>
    <row r="105" spans="1:7">
      <c r="A105" s="231" t="s">
        <v>1020</v>
      </c>
      <c r="B105" s="231" t="s">
        <v>818</v>
      </c>
      <c r="G105" s="231" t="s">
        <v>1309</v>
      </c>
    </row>
    <row r="106" spans="1:7">
      <c r="A106" s="231" t="s">
        <v>1118</v>
      </c>
      <c r="B106" s="231" t="s">
        <v>262</v>
      </c>
      <c r="G106" s="231" t="s">
        <v>2070</v>
      </c>
    </row>
    <row r="107" spans="1:7">
      <c r="A107" s="231" t="s">
        <v>1021</v>
      </c>
      <c r="B107" s="231" t="s">
        <v>1027</v>
      </c>
      <c r="G107" s="231" t="s">
        <v>2091</v>
      </c>
    </row>
    <row r="108" spans="1:7">
      <c r="A108" s="231" t="s">
        <v>1066</v>
      </c>
      <c r="B108" s="86" t="s">
        <v>1070</v>
      </c>
      <c r="G108" s="231" t="s">
        <v>1882</v>
      </c>
    </row>
    <row r="109" spans="1:7">
      <c r="A109" s="231" t="s">
        <v>1067</v>
      </c>
      <c r="B109" s="86" t="s">
        <v>1071</v>
      </c>
      <c r="G109" s="231" t="s">
        <v>112</v>
      </c>
    </row>
    <row r="110" spans="1:7">
      <c r="A110" s="231" t="s">
        <v>1029</v>
      </c>
      <c r="B110" s="86" t="s">
        <v>1028</v>
      </c>
      <c r="G110" s="231" t="s">
        <v>114</v>
      </c>
    </row>
    <row r="111" spans="1:7">
      <c r="A111" s="231" t="s">
        <v>1031</v>
      </c>
      <c r="B111" s="86" t="s">
        <v>1030</v>
      </c>
      <c r="G111" s="231" t="s">
        <v>2139</v>
      </c>
    </row>
    <row r="112" spans="1:7">
      <c r="A112" s="231" t="s">
        <v>1033</v>
      </c>
      <c r="B112" s="86" t="s">
        <v>1032</v>
      </c>
      <c r="G112" s="231" t="s">
        <v>117</v>
      </c>
    </row>
    <row r="113" spans="1:13">
      <c r="A113" s="231" t="s">
        <v>1035</v>
      </c>
      <c r="B113" s="86" t="s">
        <v>1034</v>
      </c>
      <c r="G113" s="243" t="s">
        <v>1370</v>
      </c>
    </row>
    <row r="114" spans="1:13" s="202" customFormat="1">
      <c r="A114" s="231" t="s">
        <v>1037</v>
      </c>
      <c r="B114" s="231" t="s">
        <v>1036</v>
      </c>
      <c r="C114" s="200"/>
      <c r="D114" s="86"/>
      <c r="E114" s="200"/>
      <c r="F114" s="231"/>
      <c r="G114" s="231" t="s">
        <v>1703</v>
      </c>
      <c r="H114" s="231"/>
      <c r="I114" s="231"/>
      <c r="J114" s="231"/>
      <c r="K114" s="231"/>
      <c r="L114" s="231"/>
      <c r="M114" s="231"/>
    </row>
    <row r="115" spans="1:13">
      <c r="A115" s="231" t="s">
        <v>1039</v>
      </c>
      <c r="B115" s="231" t="s">
        <v>1038</v>
      </c>
      <c r="G115" s="243" t="s">
        <v>1695</v>
      </c>
    </row>
    <row r="116" spans="1:13">
      <c r="A116" s="231" t="s">
        <v>1040</v>
      </c>
      <c r="B116" s="231" t="s">
        <v>1540</v>
      </c>
      <c r="G116" s="231" t="s">
        <v>119</v>
      </c>
    </row>
    <row r="117" spans="1:13">
      <c r="A117" s="231" t="s">
        <v>1042</v>
      </c>
      <c r="B117" s="231" t="s">
        <v>1041</v>
      </c>
      <c r="G117" s="231" t="s">
        <v>121</v>
      </c>
    </row>
    <row r="118" spans="1:13">
      <c r="A118" s="231" t="s">
        <v>1063</v>
      </c>
      <c r="B118" s="231" t="s">
        <v>1072</v>
      </c>
      <c r="G118" s="243" t="s">
        <v>1693</v>
      </c>
    </row>
    <row r="119" spans="1:13">
      <c r="A119" s="86" t="s">
        <v>1095</v>
      </c>
      <c r="B119" s="86" t="s">
        <v>1096</v>
      </c>
      <c r="G119" s="231" t="s">
        <v>123</v>
      </c>
    </row>
    <row r="120" spans="1:13" s="202" customFormat="1">
      <c r="A120" s="231" t="s">
        <v>1075</v>
      </c>
      <c r="B120" s="231" t="s">
        <v>1080</v>
      </c>
      <c r="C120" s="200"/>
      <c r="D120" s="86"/>
      <c r="E120" s="200"/>
      <c r="F120" s="231"/>
      <c r="G120" s="231" t="s">
        <v>125</v>
      </c>
      <c r="H120" s="231"/>
      <c r="I120" s="231"/>
      <c r="J120" s="231"/>
      <c r="K120" s="231"/>
      <c r="L120" s="231"/>
      <c r="M120" s="231"/>
    </row>
    <row r="121" spans="1:13">
      <c r="A121" s="231" t="s">
        <v>1076</v>
      </c>
      <c r="B121" s="231" t="s">
        <v>1081</v>
      </c>
      <c r="G121" s="231" t="s">
        <v>127</v>
      </c>
    </row>
    <row r="122" spans="1:13">
      <c r="A122" s="231" t="s">
        <v>1077</v>
      </c>
      <c r="B122" s="231" t="s">
        <v>1082</v>
      </c>
      <c r="G122" s="231" t="s">
        <v>129</v>
      </c>
    </row>
    <row r="123" spans="1:13">
      <c r="A123" s="231" t="s">
        <v>47</v>
      </c>
      <c r="B123" s="231" t="s">
        <v>48</v>
      </c>
      <c r="G123" s="231" t="s">
        <v>131</v>
      </c>
    </row>
    <row r="124" spans="1:13">
      <c r="A124" s="231" t="s">
        <v>1531</v>
      </c>
      <c r="B124" s="231" t="s">
        <v>1541</v>
      </c>
      <c r="G124" s="231" t="s">
        <v>133</v>
      </c>
    </row>
    <row r="125" spans="1:13">
      <c r="A125" s="231" t="s">
        <v>1724</v>
      </c>
      <c r="B125" s="231" t="s">
        <v>1725</v>
      </c>
      <c r="G125" s="231" t="s">
        <v>1796</v>
      </c>
    </row>
    <row r="126" spans="1:13">
      <c r="A126" s="231" t="s">
        <v>1551</v>
      </c>
      <c r="B126" s="231" t="s">
        <v>1553</v>
      </c>
      <c r="G126" s="245" t="s">
        <v>1711</v>
      </c>
    </row>
    <row r="127" spans="1:13">
      <c r="A127" s="243" t="s">
        <v>1675</v>
      </c>
      <c r="B127" s="243" t="s">
        <v>1676</v>
      </c>
      <c r="G127" s="243" t="s">
        <v>2052</v>
      </c>
    </row>
    <row r="128" spans="1:13">
      <c r="A128" s="231" t="s">
        <v>49</v>
      </c>
      <c r="B128" s="231" t="s">
        <v>50</v>
      </c>
      <c r="G128" s="245" t="s">
        <v>1872</v>
      </c>
    </row>
    <row r="129" spans="1:13">
      <c r="A129" s="245" t="s">
        <v>1707</v>
      </c>
      <c r="B129" s="243" t="s">
        <v>1708</v>
      </c>
      <c r="G129" s="231" t="s">
        <v>138</v>
      </c>
    </row>
    <row r="130" spans="1:13">
      <c r="A130" s="231" t="s">
        <v>51</v>
      </c>
      <c r="B130" s="231" t="s">
        <v>52</v>
      </c>
      <c r="G130" s="231" t="s">
        <v>1726</v>
      </c>
    </row>
    <row r="131" spans="1:13" s="202" customFormat="1">
      <c r="A131" s="231" t="s">
        <v>1677</v>
      </c>
      <c r="B131" s="231" t="s">
        <v>1678</v>
      </c>
      <c r="C131" s="200"/>
      <c r="D131" s="86"/>
      <c r="E131" s="200"/>
      <c r="F131" s="231"/>
      <c r="G131" t="s">
        <v>1651</v>
      </c>
      <c r="H131" s="231"/>
      <c r="I131" s="231"/>
      <c r="J131" s="231"/>
      <c r="K131" s="231"/>
      <c r="L131" s="231"/>
      <c r="M131" s="231"/>
    </row>
    <row r="132" spans="1:13" s="202" customFormat="1">
      <c r="A132" s="245" t="s">
        <v>1709</v>
      </c>
      <c r="B132" s="243" t="s">
        <v>1710</v>
      </c>
      <c r="C132" s="200"/>
      <c r="D132" s="86"/>
      <c r="E132" s="200"/>
      <c r="F132" s="231"/>
      <c r="G132" s="231" t="s">
        <v>140</v>
      </c>
      <c r="H132" s="231"/>
      <c r="I132" s="231"/>
      <c r="J132" s="231"/>
      <c r="K132" s="231"/>
      <c r="L132" s="231"/>
      <c r="M132" s="231"/>
    </row>
    <row r="133" spans="1:13">
      <c r="A133" s="231" t="s">
        <v>53</v>
      </c>
      <c r="B133" s="231" t="s">
        <v>55</v>
      </c>
      <c r="G133" s="231" t="s">
        <v>820</v>
      </c>
    </row>
    <row r="134" spans="1:13">
      <c r="A134" s="231" t="s">
        <v>1679</v>
      </c>
      <c r="B134" s="231" t="s">
        <v>1680</v>
      </c>
      <c r="G134" s="231" t="s">
        <v>144</v>
      </c>
    </row>
    <row r="135" spans="1:13">
      <c r="A135" s="231" t="s">
        <v>1498</v>
      </c>
      <c r="B135" s="231" t="s">
        <v>1499</v>
      </c>
      <c r="G135" s="231" t="s">
        <v>241</v>
      </c>
    </row>
    <row r="136" spans="1:13">
      <c r="A136" s="231" t="s">
        <v>1532</v>
      </c>
      <c r="B136" s="231" t="s">
        <v>1542</v>
      </c>
      <c r="G136" s="231" t="s">
        <v>1537</v>
      </c>
    </row>
    <row r="137" spans="1:13" s="202" customFormat="1">
      <c r="A137" s="231" t="s">
        <v>56</v>
      </c>
      <c r="B137" s="231" t="s">
        <v>1613</v>
      </c>
      <c r="C137" s="200"/>
      <c r="D137" s="86"/>
      <c r="E137" s="200"/>
      <c r="F137" s="231"/>
      <c r="G137" s="231" t="s">
        <v>1538</v>
      </c>
      <c r="H137" s="231"/>
      <c r="I137" s="231"/>
      <c r="J137" s="231"/>
      <c r="K137" s="231"/>
      <c r="L137" s="231"/>
      <c r="M137" s="231"/>
    </row>
    <row r="138" spans="1:13">
      <c r="A138" s="231" t="s">
        <v>57</v>
      </c>
      <c r="B138" s="231" t="s">
        <v>58</v>
      </c>
      <c r="G138" s="231" t="s">
        <v>284</v>
      </c>
    </row>
    <row r="139" spans="1:13" s="202" customFormat="1">
      <c r="A139" s="231" t="s">
        <v>59</v>
      </c>
      <c r="B139" s="231" t="s">
        <v>1566</v>
      </c>
      <c r="C139" s="200"/>
      <c r="D139" s="86"/>
      <c r="E139" s="200"/>
      <c r="F139" s="231"/>
      <c r="G139" s="231" t="s">
        <v>285</v>
      </c>
      <c r="H139" s="231"/>
      <c r="I139" s="231"/>
      <c r="J139" s="231"/>
      <c r="K139" s="231"/>
      <c r="L139" s="231"/>
      <c r="M139" s="231"/>
    </row>
    <row r="140" spans="1:13">
      <c r="A140" s="231" t="s">
        <v>1681</v>
      </c>
      <c r="B140" s="231" t="s">
        <v>1682</v>
      </c>
      <c r="G140" s="268" t="s">
        <v>2104</v>
      </c>
    </row>
    <row r="141" spans="1:13">
      <c r="A141" s="231" t="s">
        <v>2096</v>
      </c>
      <c r="B141" s="231" t="s">
        <v>2097</v>
      </c>
      <c r="G141" s="231" t="s">
        <v>149</v>
      </c>
    </row>
    <row r="142" spans="1:13">
      <c r="A142" s="231" t="s">
        <v>60</v>
      </c>
      <c r="B142" s="231" t="s">
        <v>61</v>
      </c>
      <c r="G142" s="243" t="s">
        <v>2056</v>
      </c>
    </row>
    <row r="143" spans="1:13">
      <c r="A143" s="268" t="s">
        <v>2147</v>
      </c>
      <c r="B143" s="268" t="s">
        <v>2148</v>
      </c>
      <c r="G143" s="231" t="s">
        <v>151</v>
      </c>
    </row>
    <row r="144" spans="1:13">
      <c r="A144" s="231" t="s">
        <v>2073</v>
      </c>
      <c r="B144" s="231" t="s">
        <v>2074</v>
      </c>
      <c r="G144" s="231" t="s">
        <v>152</v>
      </c>
    </row>
    <row r="145" spans="1:13">
      <c r="A145" s="231" t="s">
        <v>62</v>
      </c>
      <c r="B145" s="231" t="s">
        <v>63</v>
      </c>
      <c r="G145" s="231" t="s">
        <v>1139</v>
      </c>
    </row>
    <row r="146" spans="1:13">
      <c r="A146" t="s">
        <v>1647</v>
      </c>
      <c r="B146" t="s">
        <v>1648</v>
      </c>
      <c r="G146" s="231" t="s">
        <v>154</v>
      </c>
    </row>
    <row r="147" spans="1:13">
      <c r="A147" s="231" t="s">
        <v>64</v>
      </c>
      <c r="B147" s="231" t="s">
        <v>65</v>
      </c>
      <c r="G147" s="231" t="s">
        <v>157</v>
      </c>
    </row>
    <row r="148" spans="1:13">
      <c r="A148" s="231" t="s">
        <v>2094</v>
      </c>
      <c r="B148" s="231" t="s">
        <v>2095</v>
      </c>
      <c r="G148" s="231" t="s">
        <v>159</v>
      </c>
    </row>
    <row r="149" spans="1:13">
      <c r="A149" s="231" t="s">
        <v>66</v>
      </c>
      <c r="B149" s="231" t="s">
        <v>2137</v>
      </c>
      <c r="G149" s="231" t="s">
        <v>286</v>
      </c>
    </row>
    <row r="150" spans="1:13">
      <c r="A150" s="231" t="s">
        <v>67</v>
      </c>
      <c r="B150" s="231" t="s">
        <v>2141</v>
      </c>
      <c r="G150" s="231" t="s">
        <v>161</v>
      </c>
    </row>
    <row r="151" spans="1:13">
      <c r="A151" s="231" t="s">
        <v>1616</v>
      </c>
      <c r="B151" s="243" t="s">
        <v>1615</v>
      </c>
      <c r="G151" s="231" t="s">
        <v>163</v>
      </c>
    </row>
    <row r="152" spans="1:13" s="202" customFormat="1">
      <c r="A152" s="231" t="s">
        <v>68</v>
      </c>
      <c r="B152" s="231" t="s">
        <v>69</v>
      </c>
      <c r="C152" s="200"/>
      <c r="D152" s="86"/>
      <c r="E152" s="200"/>
      <c r="F152" s="231"/>
      <c r="G152" s="231" t="s">
        <v>1661</v>
      </c>
      <c r="H152" s="231"/>
      <c r="I152" s="231"/>
      <c r="J152" s="231"/>
      <c r="K152" s="231"/>
      <c r="L152" s="231"/>
      <c r="M152" s="231"/>
    </row>
    <row r="153" spans="1:13">
      <c r="A153" s="231" t="s">
        <v>1533</v>
      </c>
      <c r="B153" s="231" t="s">
        <v>1543</v>
      </c>
      <c r="G153" s="231" t="s">
        <v>1687</v>
      </c>
    </row>
    <row r="154" spans="1:13">
      <c r="A154" s="231" t="s">
        <v>1654</v>
      </c>
      <c r="B154" s="231" t="s">
        <v>1655</v>
      </c>
      <c r="G154" s="231" t="s">
        <v>1847</v>
      </c>
    </row>
    <row r="155" spans="1:13">
      <c r="A155" s="231" t="s">
        <v>70</v>
      </c>
      <c r="B155" s="231" t="s">
        <v>71</v>
      </c>
      <c r="G155" s="231" t="s">
        <v>166</v>
      </c>
    </row>
    <row r="156" spans="1:13">
      <c r="A156" s="231" t="s">
        <v>1797</v>
      </c>
      <c r="B156" s="231" t="s">
        <v>1799</v>
      </c>
      <c r="G156" s="243" t="s">
        <v>2058</v>
      </c>
    </row>
    <row r="157" spans="1:13">
      <c r="A157" s="231" t="s">
        <v>1534</v>
      </c>
      <c r="B157" s="231" t="s">
        <v>72</v>
      </c>
      <c r="G157" s="231" t="s">
        <v>168</v>
      </c>
    </row>
    <row r="158" spans="1:13">
      <c r="A158" s="231" t="s">
        <v>278</v>
      </c>
      <c r="B158" s="231" t="s">
        <v>279</v>
      </c>
      <c r="G158" s="231" t="s">
        <v>1791</v>
      </c>
    </row>
    <row r="159" spans="1:13">
      <c r="A159" s="231" t="s">
        <v>1168</v>
      </c>
      <c r="B159" s="231" t="s">
        <v>1881</v>
      </c>
      <c r="G159" s="231" t="s">
        <v>1657</v>
      </c>
    </row>
    <row r="160" spans="1:13">
      <c r="A160" s="243" t="s">
        <v>2041</v>
      </c>
      <c r="B160" s="243" t="s">
        <v>2042</v>
      </c>
      <c r="G160" s="231" t="s">
        <v>170</v>
      </c>
    </row>
    <row r="161" spans="1:13" s="202" customFormat="1">
      <c r="A161" s="231" t="s">
        <v>1584</v>
      </c>
      <c r="B161" s="231" t="s">
        <v>1585</v>
      </c>
      <c r="C161" s="200"/>
      <c r="D161" s="86"/>
      <c r="E161" s="200"/>
      <c r="F161" s="231"/>
      <c r="G161" s="231" t="s">
        <v>1665</v>
      </c>
      <c r="H161" s="231"/>
      <c r="I161" s="231"/>
      <c r="J161" s="231"/>
      <c r="K161" s="231"/>
      <c r="L161" s="231"/>
      <c r="M161" s="231"/>
    </row>
    <row r="162" spans="1:13">
      <c r="A162" s="231" t="s">
        <v>73</v>
      </c>
      <c r="B162" s="231" t="s">
        <v>583</v>
      </c>
      <c r="G162" s="231" t="s">
        <v>1448</v>
      </c>
    </row>
    <row r="163" spans="1:13">
      <c r="A163" s="245" t="s">
        <v>1701</v>
      </c>
      <c r="B163" s="243" t="s">
        <v>1702</v>
      </c>
      <c r="G163" s="231" t="s">
        <v>172</v>
      </c>
    </row>
    <row r="164" spans="1:13">
      <c r="A164" s="243" t="s">
        <v>2039</v>
      </c>
      <c r="B164" s="243" t="s">
        <v>2040</v>
      </c>
      <c r="G164" s="231" t="s">
        <v>1517</v>
      </c>
    </row>
    <row r="165" spans="1:13">
      <c r="A165" s="231" t="s">
        <v>1582</v>
      </c>
      <c r="B165" s="231" t="s">
        <v>1583</v>
      </c>
      <c r="G165" s="231" t="s">
        <v>174</v>
      </c>
    </row>
    <row r="166" spans="1:13" s="202" customFormat="1">
      <c r="A166" s="231" t="s">
        <v>1510</v>
      </c>
      <c r="B166" s="231" t="s">
        <v>2021</v>
      </c>
      <c r="C166" s="200"/>
      <c r="D166" s="86"/>
      <c r="E166" s="200"/>
      <c r="F166" s="231"/>
      <c r="G166" s="231" t="s">
        <v>176</v>
      </c>
      <c r="H166" s="231"/>
      <c r="I166" s="231"/>
      <c r="J166" s="231"/>
      <c r="K166" s="231"/>
      <c r="L166" s="231"/>
      <c r="M166" s="231"/>
    </row>
    <row r="167" spans="1:13">
      <c r="A167" s="231" t="s">
        <v>456</v>
      </c>
      <c r="B167" s="231" t="s">
        <v>1667</v>
      </c>
      <c r="G167" s="231" t="s">
        <v>177</v>
      </c>
    </row>
    <row r="168" spans="1:13">
      <c r="A168" s="231" t="s">
        <v>1845</v>
      </c>
      <c r="B168" s="231" t="s">
        <v>1846</v>
      </c>
      <c r="G168" s="231" t="s">
        <v>179</v>
      </c>
    </row>
    <row r="169" spans="1:13">
      <c r="A169" s="231" t="s">
        <v>74</v>
      </c>
      <c r="B169" s="231" t="s">
        <v>75</v>
      </c>
      <c r="G169" s="231" t="s">
        <v>181</v>
      </c>
    </row>
    <row r="170" spans="1:13">
      <c r="A170" s="231" t="s">
        <v>76</v>
      </c>
      <c r="B170" s="231" t="s">
        <v>77</v>
      </c>
      <c r="G170" s="231" t="s">
        <v>183</v>
      </c>
    </row>
    <row r="171" spans="1:13">
      <c r="A171" s="231" t="s">
        <v>1854</v>
      </c>
      <c r="B171" s="231" t="s">
        <v>1855</v>
      </c>
      <c r="G171" s="231" t="s">
        <v>1539</v>
      </c>
    </row>
    <row r="172" spans="1:13">
      <c r="A172" s="231" t="s">
        <v>1663</v>
      </c>
      <c r="B172" s="231" t="s">
        <v>1664</v>
      </c>
      <c r="G172" s="231" t="s">
        <v>186</v>
      </c>
    </row>
    <row r="173" spans="1:13">
      <c r="A173" s="231" t="s">
        <v>449</v>
      </c>
      <c r="B173" s="231" t="s">
        <v>1627</v>
      </c>
      <c r="G173" s="231" t="s">
        <v>189</v>
      </c>
    </row>
    <row r="174" spans="1:13" s="202" customFormat="1">
      <c r="A174" s="231" t="s">
        <v>584</v>
      </c>
      <c r="B174" s="231" t="s">
        <v>582</v>
      </c>
      <c r="C174" s="200"/>
      <c r="D174" s="86"/>
      <c r="E174" s="200"/>
      <c r="F174" s="231"/>
      <c r="G174" s="231" t="s">
        <v>191</v>
      </c>
      <c r="H174" s="231"/>
      <c r="I174" s="231"/>
      <c r="J174" s="231"/>
      <c r="K174" s="231"/>
      <c r="L174" s="231"/>
      <c r="M174" s="231"/>
    </row>
    <row r="175" spans="1:13">
      <c r="A175" s="231" t="s">
        <v>1274</v>
      </c>
      <c r="B175" s="231" t="s">
        <v>1728</v>
      </c>
      <c r="G175" s="231" t="s">
        <v>2075</v>
      </c>
    </row>
    <row r="176" spans="1:13">
      <c r="A176" s="243" t="s">
        <v>2055</v>
      </c>
      <c r="B176" s="243" t="s">
        <v>2043</v>
      </c>
      <c r="G176" s="231" t="s">
        <v>194</v>
      </c>
    </row>
    <row r="177" spans="1:13">
      <c r="A177" s="231" t="s">
        <v>261</v>
      </c>
      <c r="B177" s="231" t="s">
        <v>262</v>
      </c>
      <c r="G177" s="231" t="s">
        <v>1689</v>
      </c>
    </row>
    <row r="178" spans="1:13">
      <c r="A178" s="231" t="s">
        <v>448</v>
      </c>
      <c r="B178" s="231" t="s">
        <v>79</v>
      </c>
      <c r="G178" s="268" t="s">
        <v>2117</v>
      </c>
    </row>
    <row r="179" spans="1:13">
      <c r="A179" s="231" t="s">
        <v>80</v>
      </c>
      <c r="B179" s="231" t="s">
        <v>240</v>
      </c>
      <c r="G179" s="268" t="s">
        <v>2102</v>
      </c>
    </row>
    <row r="180" spans="1:13">
      <c r="A180" s="231" t="s">
        <v>1821</v>
      </c>
      <c r="B180" s="231" t="s">
        <v>1822</v>
      </c>
      <c r="G180" s="231" t="s">
        <v>196</v>
      </c>
    </row>
    <row r="181" spans="1:13">
      <c r="A181" t="s">
        <v>1649</v>
      </c>
      <c r="B181" t="s">
        <v>1650</v>
      </c>
      <c r="G181" s="231" t="s">
        <v>1794</v>
      </c>
    </row>
    <row r="182" spans="1:13">
      <c r="A182" s="231" t="s">
        <v>280</v>
      </c>
      <c r="B182" s="231" t="s">
        <v>281</v>
      </c>
      <c r="G182" s="231" t="s">
        <v>198</v>
      </c>
    </row>
    <row r="183" spans="1:13">
      <c r="A183" s="231" t="s">
        <v>81</v>
      </c>
      <c r="B183" s="231" t="s">
        <v>82</v>
      </c>
      <c r="G183" s="231" t="s">
        <v>244</v>
      </c>
    </row>
    <row r="184" spans="1:13">
      <c r="A184" s="231" t="s">
        <v>83</v>
      </c>
      <c r="B184" s="231" t="s">
        <v>84</v>
      </c>
      <c r="G184" s="231" t="s">
        <v>200</v>
      </c>
    </row>
    <row r="185" spans="1:13">
      <c r="A185" s="231" t="s">
        <v>85</v>
      </c>
      <c r="B185" s="231" t="s">
        <v>86</v>
      </c>
      <c r="G185" s="231" t="s">
        <v>203</v>
      </c>
    </row>
    <row r="186" spans="1:13">
      <c r="A186" s="231" t="s">
        <v>87</v>
      </c>
      <c r="B186" s="231" t="s">
        <v>88</v>
      </c>
      <c r="G186" s="231" t="s">
        <v>205</v>
      </c>
    </row>
    <row r="187" spans="1:13" s="202" customFormat="1">
      <c r="A187" s="231" t="s">
        <v>1535</v>
      </c>
      <c r="B187" s="231" t="s">
        <v>1544</v>
      </c>
      <c r="C187" s="200"/>
      <c r="D187" s="86"/>
      <c r="E187" s="200"/>
      <c r="F187" s="231"/>
      <c r="G187" s="231" t="s">
        <v>2022</v>
      </c>
      <c r="H187" s="231"/>
      <c r="I187" s="231"/>
      <c r="J187" s="231"/>
      <c r="K187" s="231"/>
      <c r="L187" s="231"/>
      <c r="M187" s="231"/>
    </row>
    <row r="188" spans="1:13">
      <c r="A188" s="231" t="s">
        <v>89</v>
      </c>
      <c r="B188" s="231" t="s">
        <v>90</v>
      </c>
      <c r="G188" s="231" t="s">
        <v>201</v>
      </c>
    </row>
    <row r="189" spans="1:13">
      <c r="A189" s="268" t="s">
        <v>2121</v>
      </c>
      <c r="B189" s="268" t="s">
        <v>2122</v>
      </c>
      <c r="G189" s="231" t="s">
        <v>235</v>
      </c>
    </row>
    <row r="190" spans="1:13">
      <c r="A190" s="268" t="s">
        <v>2123</v>
      </c>
      <c r="B190" s="268" t="s">
        <v>2124</v>
      </c>
      <c r="G190" s="231" t="s">
        <v>207</v>
      </c>
    </row>
    <row r="191" spans="1:13">
      <c r="A191" s="231" t="s">
        <v>479</v>
      </c>
      <c r="B191" s="231" t="s">
        <v>239</v>
      </c>
      <c r="G191" s="231" t="s">
        <v>208</v>
      </c>
    </row>
    <row r="192" spans="1:13">
      <c r="A192" s="231" t="s">
        <v>1172</v>
      </c>
      <c r="B192" s="251" t="s">
        <v>1884</v>
      </c>
      <c r="G192" s="231" t="s">
        <v>1790</v>
      </c>
    </row>
    <row r="193" spans="1:13">
      <c r="A193" s="243" t="s">
        <v>1683</v>
      </c>
      <c r="B193" s="243" t="s">
        <v>1684</v>
      </c>
      <c r="G193" s="231" t="s">
        <v>1691</v>
      </c>
    </row>
    <row r="194" spans="1:13">
      <c r="A194" s="243" t="s">
        <v>2044</v>
      </c>
      <c r="B194" s="243" t="s">
        <v>2045</v>
      </c>
      <c r="G194" s="231" t="s">
        <v>211</v>
      </c>
    </row>
    <row r="195" spans="1:13">
      <c r="A195" s="231" t="s">
        <v>1614</v>
      </c>
      <c r="B195" s="231" t="s">
        <v>1842</v>
      </c>
      <c r="G195" s="231" t="s">
        <v>1781</v>
      </c>
    </row>
    <row r="196" spans="1:13" s="202" customFormat="1">
      <c r="A196" s="231" t="s">
        <v>282</v>
      </c>
      <c r="B196" s="231" t="s">
        <v>283</v>
      </c>
      <c r="C196" s="200"/>
      <c r="D196" s="86"/>
      <c r="E196" s="200"/>
      <c r="F196" s="231"/>
      <c r="G196" s="243" t="s">
        <v>2060</v>
      </c>
      <c r="H196" s="231"/>
      <c r="I196" s="231"/>
      <c r="J196" s="231"/>
      <c r="K196" s="231"/>
      <c r="L196" s="231"/>
      <c r="M196" s="231"/>
    </row>
    <row r="197" spans="1:13">
      <c r="A197" s="231" t="s">
        <v>91</v>
      </c>
      <c r="B197" s="231" t="s">
        <v>92</v>
      </c>
      <c r="G197" s="231" t="s">
        <v>213</v>
      </c>
    </row>
    <row r="198" spans="1:13">
      <c r="A198" s="231" t="s">
        <v>93</v>
      </c>
      <c r="B198" s="231" t="s">
        <v>94</v>
      </c>
      <c r="G198" s="231" t="s">
        <v>215</v>
      </c>
    </row>
    <row r="199" spans="1:13">
      <c r="A199" s="231" t="s">
        <v>1536</v>
      </c>
      <c r="B199" s="231" t="s">
        <v>1545</v>
      </c>
      <c r="G199" s="245" t="s">
        <v>1713</v>
      </c>
    </row>
    <row r="200" spans="1:13">
      <c r="A200" s="231" t="s">
        <v>95</v>
      </c>
      <c r="B200" s="231" t="s">
        <v>96</v>
      </c>
      <c r="G200" s="231" t="s">
        <v>217</v>
      </c>
    </row>
    <row r="201" spans="1:13">
      <c r="A201" s="245" t="s">
        <v>1705</v>
      </c>
      <c r="B201" s="243" t="s">
        <v>1706</v>
      </c>
      <c r="G201" s="231" t="s">
        <v>1305</v>
      </c>
    </row>
    <row r="202" spans="1:13">
      <c r="A202" t="s">
        <v>1643</v>
      </c>
      <c r="B202" t="s">
        <v>1644</v>
      </c>
      <c r="G202" s="243" t="s">
        <v>2062</v>
      </c>
    </row>
    <row r="203" spans="1:13">
      <c r="A203" s="231" t="s">
        <v>1722</v>
      </c>
      <c r="B203" s="231" t="s">
        <v>1723</v>
      </c>
      <c r="G203" s="231" t="s">
        <v>1496</v>
      </c>
    </row>
    <row r="204" spans="1:13">
      <c r="A204" s="243" t="s">
        <v>1685</v>
      </c>
      <c r="B204" s="243" t="s">
        <v>1686</v>
      </c>
      <c r="G204" s="231" t="s">
        <v>225</v>
      </c>
    </row>
    <row r="205" spans="1:13">
      <c r="A205" t="s">
        <v>1645</v>
      </c>
      <c r="B205" t="s">
        <v>1646</v>
      </c>
      <c r="G205" s="231" t="s">
        <v>219</v>
      </c>
    </row>
    <row r="206" spans="1:13">
      <c r="A206" s="231" t="s">
        <v>1849</v>
      </c>
      <c r="B206" s="231" t="s">
        <v>1850</v>
      </c>
      <c r="G206" s="231" t="s">
        <v>1656</v>
      </c>
    </row>
    <row r="207" spans="1:13">
      <c r="A207" s="243" t="s">
        <v>1844</v>
      </c>
      <c r="B207" s="243" t="s">
        <v>1843</v>
      </c>
      <c r="G207" s="113" t="s">
        <v>221</v>
      </c>
    </row>
    <row r="208" spans="1:13">
      <c r="A208" s="243" t="s">
        <v>2046</v>
      </c>
      <c r="B208" s="243" t="s">
        <v>2047</v>
      </c>
      <c r="G208" s="113" t="s">
        <v>223</v>
      </c>
    </row>
    <row r="209" spans="1:7">
      <c r="A209" s="243" t="s">
        <v>2092</v>
      </c>
      <c r="B209" s="243" t="s">
        <v>2093</v>
      </c>
      <c r="G209" s="113" t="s">
        <v>227</v>
      </c>
    </row>
    <row r="210" spans="1:7">
      <c r="A210" s="231" t="s">
        <v>98</v>
      </c>
      <c r="B210" s="231" t="s">
        <v>99</v>
      </c>
      <c r="C210" s="231"/>
      <c r="D210" s="231"/>
      <c r="E210" s="231"/>
      <c r="G210" s="113" t="s">
        <v>228</v>
      </c>
    </row>
    <row r="211" spans="1:7">
      <c r="A211" s="231" t="s">
        <v>100</v>
      </c>
      <c r="B211" s="231" t="s">
        <v>101</v>
      </c>
      <c r="C211" s="231"/>
      <c r="D211" s="231"/>
      <c r="E211" s="231"/>
      <c r="G211" s="113" t="s">
        <v>230</v>
      </c>
    </row>
    <row r="212" spans="1:7">
      <c r="A212" s="231" t="s">
        <v>1861</v>
      </c>
      <c r="B212" s="231" t="s">
        <v>2138</v>
      </c>
      <c r="C212" s="231"/>
      <c r="D212" s="231"/>
      <c r="E212" s="231"/>
      <c r="G212" s="113" t="s">
        <v>1699</v>
      </c>
    </row>
    <row r="213" spans="1:7">
      <c r="A213" s="231" t="s">
        <v>102</v>
      </c>
      <c r="B213" s="231" t="s">
        <v>103</v>
      </c>
      <c r="C213" s="231"/>
      <c r="D213" s="231"/>
      <c r="E213" s="231"/>
      <c r="G213" s="113" t="s">
        <v>1697</v>
      </c>
    </row>
    <row r="214" spans="1:7">
      <c r="A214" s="231" t="s">
        <v>104</v>
      </c>
      <c r="B214" s="231" t="s">
        <v>105</v>
      </c>
      <c r="C214" s="231"/>
      <c r="D214" s="231"/>
      <c r="E214" s="231"/>
      <c r="G214" s="231" t="s">
        <v>1245</v>
      </c>
    </row>
    <row r="215" spans="1:7">
      <c r="A215" s="231" t="s">
        <v>1878</v>
      </c>
      <c r="B215" s="231" t="s">
        <v>1879</v>
      </c>
      <c r="C215" s="231"/>
      <c r="D215" s="231"/>
      <c r="E215" s="231"/>
      <c r="G215" s="113" t="s">
        <v>1659</v>
      </c>
    </row>
    <row r="216" spans="1:7">
      <c r="A216" s="231" t="s">
        <v>1218</v>
      </c>
      <c r="B216" s="231" t="s">
        <v>1219</v>
      </c>
      <c r="C216" s="231"/>
      <c r="D216" s="231"/>
      <c r="E216" s="231"/>
      <c r="G216" s="231" t="s">
        <v>1073</v>
      </c>
    </row>
    <row r="217" spans="1:7">
      <c r="A217" s="243" t="s">
        <v>2048</v>
      </c>
      <c r="B217" s="243" t="s">
        <v>2049</v>
      </c>
      <c r="C217" s="231"/>
      <c r="D217" s="231"/>
      <c r="E217" s="231"/>
      <c r="G217" s="231" t="s">
        <v>1074</v>
      </c>
    </row>
    <row r="218" spans="1:7">
      <c r="A218" s="231" t="s">
        <v>1447</v>
      </c>
      <c r="B218" s="231" t="s">
        <v>1449</v>
      </c>
      <c r="C218" s="231"/>
      <c r="D218" s="231"/>
      <c r="E218" s="231"/>
    </row>
    <row r="219" spans="1:7">
      <c r="A219" s="231" t="s">
        <v>586</v>
      </c>
      <c r="B219" s="231" t="s">
        <v>585</v>
      </c>
      <c r="C219" s="231"/>
      <c r="D219" s="231"/>
      <c r="E219" s="231"/>
      <c r="G219" s="86"/>
    </row>
    <row r="220" spans="1:7">
      <c r="A220" s="231" t="s">
        <v>106</v>
      </c>
      <c r="B220" s="231" t="s">
        <v>107</v>
      </c>
      <c r="C220" s="231"/>
      <c r="D220" s="231"/>
      <c r="E220" s="231"/>
    </row>
    <row r="221" spans="1:7">
      <c r="A221" s="231" t="s">
        <v>108</v>
      </c>
      <c r="B221" s="231" t="s">
        <v>109</v>
      </c>
      <c r="C221" s="231"/>
      <c r="D221" s="231"/>
      <c r="E221" s="231"/>
    </row>
    <row r="222" spans="1:7">
      <c r="A222" s="243" t="s">
        <v>2054</v>
      </c>
      <c r="B222" s="243" t="s">
        <v>2050</v>
      </c>
      <c r="C222" s="231"/>
      <c r="D222" s="231"/>
      <c r="E222" s="231"/>
    </row>
    <row r="223" spans="1:7">
      <c r="A223" s="231" t="s">
        <v>1586</v>
      </c>
      <c r="B223" s="231" t="s">
        <v>1587</v>
      </c>
      <c r="C223" s="231"/>
      <c r="D223" s="231"/>
      <c r="E223" s="231"/>
    </row>
    <row r="224" spans="1:7">
      <c r="A224" s="267" t="s">
        <v>2100</v>
      </c>
      <c r="B224" s="267" t="s">
        <v>2101</v>
      </c>
      <c r="C224" s="231"/>
      <c r="D224" s="231"/>
      <c r="E224" s="231"/>
    </row>
    <row r="225" spans="1:5">
      <c r="A225" s="231" t="s">
        <v>110</v>
      </c>
      <c r="B225" s="231" t="s">
        <v>111</v>
      </c>
      <c r="C225" s="231"/>
      <c r="D225" s="231"/>
      <c r="E225" s="231"/>
    </row>
    <row r="226" spans="1:5">
      <c r="A226" s="231" t="s">
        <v>1856</v>
      </c>
      <c r="B226" s="243" t="s">
        <v>1857</v>
      </c>
      <c r="C226" s="231"/>
      <c r="D226" s="231"/>
      <c r="E226" s="231"/>
    </row>
    <row r="227" spans="1:5">
      <c r="A227" s="231" t="s">
        <v>1309</v>
      </c>
      <c r="B227" s="231" t="s">
        <v>1310</v>
      </c>
      <c r="C227" s="231"/>
      <c r="D227" s="231"/>
      <c r="E227" s="231"/>
    </row>
    <row r="228" spans="1:5">
      <c r="A228" s="231" t="s">
        <v>2091</v>
      </c>
      <c r="B228" s="231" t="s">
        <v>2090</v>
      </c>
      <c r="C228" s="231"/>
      <c r="D228" s="231"/>
      <c r="E228" s="231"/>
    </row>
    <row r="229" spans="1:5">
      <c r="A229" s="113" t="s">
        <v>2070</v>
      </c>
      <c r="B229" s="113" t="s">
        <v>1851</v>
      </c>
    </row>
    <row r="230" spans="1:5">
      <c r="A230" s="231" t="s">
        <v>1882</v>
      </c>
      <c r="B230" s="251" t="s">
        <v>1883</v>
      </c>
    </row>
    <row r="231" spans="1:5">
      <c r="A231" s="231" t="s">
        <v>112</v>
      </c>
      <c r="B231" s="231" t="s">
        <v>113</v>
      </c>
    </row>
    <row r="232" spans="1:5">
      <c r="A232" s="231" t="s">
        <v>114</v>
      </c>
      <c r="B232" s="231" t="s">
        <v>115</v>
      </c>
    </row>
    <row r="233" spans="1:5">
      <c r="A233" s="231" t="s">
        <v>2139</v>
      </c>
      <c r="B233" s="231" t="s">
        <v>2140</v>
      </c>
    </row>
    <row r="234" spans="1:5">
      <c r="A234" s="231" t="s">
        <v>117</v>
      </c>
      <c r="B234" s="231" t="s">
        <v>118</v>
      </c>
    </row>
    <row r="235" spans="1:5">
      <c r="A235" s="243" t="s">
        <v>1370</v>
      </c>
      <c r="B235" s="243" t="s">
        <v>2051</v>
      </c>
    </row>
    <row r="236" spans="1:5">
      <c r="A236" s="245" t="s">
        <v>1703</v>
      </c>
      <c r="B236" s="243" t="s">
        <v>1704</v>
      </c>
    </row>
    <row r="237" spans="1:5">
      <c r="A237" s="243" t="s">
        <v>1695</v>
      </c>
      <c r="B237" s="243" t="s">
        <v>1696</v>
      </c>
    </row>
    <row r="238" spans="1:5">
      <c r="A238" s="231" t="s">
        <v>119</v>
      </c>
      <c r="B238" s="231" t="s">
        <v>120</v>
      </c>
    </row>
    <row r="239" spans="1:5">
      <c r="A239" s="231" t="s">
        <v>121</v>
      </c>
      <c r="B239" s="231" t="s">
        <v>122</v>
      </c>
    </row>
    <row r="240" spans="1:5">
      <c r="A240" s="243" t="s">
        <v>1693</v>
      </c>
      <c r="B240" s="243" t="s">
        <v>1694</v>
      </c>
    </row>
    <row r="241" spans="1:2">
      <c r="A241" s="231" t="s">
        <v>123</v>
      </c>
      <c r="B241" s="231" t="s">
        <v>124</v>
      </c>
    </row>
    <row r="242" spans="1:2">
      <c r="A242" s="231" t="s">
        <v>125</v>
      </c>
      <c r="B242" s="231" t="s">
        <v>126</v>
      </c>
    </row>
    <row r="243" spans="1:2">
      <c r="A243" s="231" t="s">
        <v>127</v>
      </c>
      <c r="B243" s="231" t="s">
        <v>128</v>
      </c>
    </row>
    <row r="244" spans="1:2">
      <c r="A244" s="231" t="s">
        <v>129</v>
      </c>
      <c r="B244" s="231" t="s">
        <v>130</v>
      </c>
    </row>
    <row r="245" spans="1:2">
      <c r="A245" s="231" t="s">
        <v>131</v>
      </c>
      <c r="B245" s="231" t="s">
        <v>132</v>
      </c>
    </row>
    <row r="246" spans="1:2">
      <c r="A246" s="231" t="s">
        <v>133</v>
      </c>
      <c r="B246" s="231" t="s">
        <v>134</v>
      </c>
    </row>
    <row r="247" spans="1:2">
      <c r="A247" s="231" t="s">
        <v>1796</v>
      </c>
      <c r="B247" s="231" t="s">
        <v>137</v>
      </c>
    </row>
    <row r="248" spans="1:2">
      <c r="A248" s="245" t="s">
        <v>1711</v>
      </c>
      <c r="B248" s="243" t="s">
        <v>1712</v>
      </c>
    </row>
    <row r="249" spans="1:2">
      <c r="A249" s="243" t="s">
        <v>2052</v>
      </c>
      <c r="B249" s="243" t="s">
        <v>2053</v>
      </c>
    </row>
    <row r="250" spans="1:2">
      <c r="A250" s="245" t="s">
        <v>1872</v>
      </c>
      <c r="B250" s="243" t="s">
        <v>1873</v>
      </c>
    </row>
    <row r="251" spans="1:2">
      <c r="A251" s="231" t="s">
        <v>138</v>
      </c>
      <c r="B251" s="231" t="s">
        <v>139</v>
      </c>
    </row>
    <row r="252" spans="1:2">
      <c r="A252" s="231" t="s">
        <v>1726</v>
      </c>
      <c r="B252" s="231" t="s">
        <v>1727</v>
      </c>
    </row>
    <row r="253" spans="1:2">
      <c r="A253" s="231" t="s">
        <v>1838</v>
      </c>
      <c r="B253" s="231" t="s">
        <v>1839</v>
      </c>
    </row>
    <row r="254" spans="1:2">
      <c r="A254" t="s">
        <v>1651</v>
      </c>
      <c r="B254" t="s">
        <v>1652</v>
      </c>
    </row>
    <row r="255" spans="1:2">
      <c r="A255" s="231" t="s">
        <v>140</v>
      </c>
      <c r="B255" s="231" t="s">
        <v>141</v>
      </c>
    </row>
    <row r="256" spans="1:2">
      <c r="A256" s="231" t="s">
        <v>820</v>
      </c>
      <c r="B256" s="231" t="s">
        <v>143</v>
      </c>
    </row>
    <row r="257" spans="1:2">
      <c r="A257" s="231" t="s">
        <v>144</v>
      </c>
      <c r="B257" s="231" t="s">
        <v>146</v>
      </c>
    </row>
    <row r="258" spans="1:2">
      <c r="A258" s="231" t="s">
        <v>241</v>
      </c>
      <c r="B258" s="231" t="s">
        <v>242</v>
      </c>
    </row>
    <row r="259" spans="1:2">
      <c r="A259" s="231" t="s">
        <v>1537</v>
      </c>
      <c r="B259" s="231" t="s">
        <v>1546</v>
      </c>
    </row>
    <row r="260" spans="1:2">
      <c r="A260" s="231" t="s">
        <v>1538</v>
      </c>
      <c r="B260" s="231" t="s">
        <v>1547</v>
      </c>
    </row>
    <row r="261" spans="1:2">
      <c r="A261" s="231" t="s">
        <v>284</v>
      </c>
      <c r="B261" s="231" t="s">
        <v>1494</v>
      </c>
    </row>
    <row r="262" spans="1:2">
      <c r="A262" s="231" t="s">
        <v>285</v>
      </c>
      <c r="B262" s="231" t="s">
        <v>1497</v>
      </c>
    </row>
    <row r="263" spans="1:2">
      <c r="A263" s="268" t="s">
        <v>2104</v>
      </c>
      <c r="B263" s="268" t="s">
        <v>2105</v>
      </c>
    </row>
    <row r="264" spans="1:2">
      <c r="A264" s="231" t="s">
        <v>149</v>
      </c>
      <c r="B264" s="231" t="s">
        <v>150</v>
      </c>
    </row>
    <row r="265" spans="1:2">
      <c r="A265" s="243" t="s">
        <v>2056</v>
      </c>
      <c r="B265" s="243" t="s">
        <v>2057</v>
      </c>
    </row>
    <row r="266" spans="1:2">
      <c r="A266" s="231" t="s">
        <v>1715</v>
      </c>
      <c r="B266" s="231" t="s">
        <v>1716</v>
      </c>
    </row>
    <row r="267" spans="1:2">
      <c r="A267" s="231" t="s">
        <v>152</v>
      </c>
      <c r="B267" s="231" t="s">
        <v>153</v>
      </c>
    </row>
    <row r="268" spans="1:2">
      <c r="A268" s="231" t="s">
        <v>1139</v>
      </c>
      <c r="B268" s="231" t="s">
        <v>1140</v>
      </c>
    </row>
    <row r="269" spans="1:2">
      <c r="A269" s="231" t="s">
        <v>154</v>
      </c>
      <c r="B269" s="231" t="s">
        <v>156</v>
      </c>
    </row>
    <row r="270" spans="1:2">
      <c r="A270" s="231" t="s">
        <v>157</v>
      </c>
      <c r="B270" s="231" t="s">
        <v>158</v>
      </c>
    </row>
    <row r="271" spans="1:2">
      <c r="A271" s="231" t="s">
        <v>159</v>
      </c>
      <c r="B271" s="231" t="s">
        <v>160</v>
      </c>
    </row>
    <row r="272" spans="1:2">
      <c r="A272" s="231" t="s">
        <v>286</v>
      </c>
      <c r="B272" s="231" t="s">
        <v>287</v>
      </c>
    </row>
    <row r="273" spans="1:2">
      <c r="A273" s="231" t="s">
        <v>161</v>
      </c>
      <c r="B273" s="231" t="s">
        <v>162</v>
      </c>
    </row>
    <row r="274" spans="1:2">
      <c r="A274" s="231" t="s">
        <v>163</v>
      </c>
      <c r="B274" s="231" t="s">
        <v>165</v>
      </c>
    </row>
    <row r="275" spans="1:2">
      <c r="A275" s="231" t="s">
        <v>1661</v>
      </c>
      <c r="B275" s="231" t="s">
        <v>1662</v>
      </c>
    </row>
    <row r="276" spans="1:2">
      <c r="A276" s="243" t="s">
        <v>1687</v>
      </c>
      <c r="B276" s="243" t="s">
        <v>1688</v>
      </c>
    </row>
    <row r="277" spans="1:2">
      <c r="A277" s="243" t="s">
        <v>1847</v>
      </c>
      <c r="B277" s="243" t="s">
        <v>1848</v>
      </c>
    </row>
    <row r="278" spans="1:2">
      <c r="A278" s="231" t="s">
        <v>166</v>
      </c>
      <c r="B278" s="231" t="s">
        <v>167</v>
      </c>
    </row>
    <row r="279" spans="1:2">
      <c r="A279" s="243" t="s">
        <v>2058</v>
      </c>
      <c r="B279" s="243" t="s">
        <v>2059</v>
      </c>
    </row>
    <row r="280" spans="1:2">
      <c r="A280" s="231" t="s">
        <v>168</v>
      </c>
      <c r="B280" s="231" t="s">
        <v>169</v>
      </c>
    </row>
    <row r="281" spans="1:2">
      <c r="A281" s="231" t="s">
        <v>1791</v>
      </c>
      <c r="B281" s="231" t="s">
        <v>1792</v>
      </c>
    </row>
    <row r="282" spans="1:2">
      <c r="A282" s="231" t="s">
        <v>170</v>
      </c>
      <c r="B282" s="231" t="s">
        <v>171</v>
      </c>
    </row>
    <row r="283" spans="1:2">
      <c r="A283" s="231" t="s">
        <v>1657</v>
      </c>
      <c r="B283" s="231" t="s">
        <v>1658</v>
      </c>
    </row>
    <row r="284" spans="1:2">
      <c r="A284" s="231" t="s">
        <v>1665</v>
      </c>
      <c r="B284" s="231" t="s">
        <v>1666</v>
      </c>
    </row>
    <row r="285" spans="1:2">
      <c r="A285" s="231" t="s">
        <v>1448</v>
      </c>
      <c r="B285" s="231" t="s">
        <v>1450</v>
      </c>
    </row>
    <row r="286" spans="1:2">
      <c r="A286" s="231" t="s">
        <v>172</v>
      </c>
      <c r="B286" s="231" t="s">
        <v>173</v>
      </c>
    </row>
    <row r="287" spans="1:2">
      <c r="A287" s="231" t="s">
        <v>1517</v>
      </c>
      <c r="B287" s="231" t="s">
        <v>1793</v>
      </c>
    </row>
    <row r="288" spans="1:2">
      <c r="A288" s="231" t="s">
        <v>174</v>
      </c>
      <c r="B288" s="231" t="s">
        <v>175</v>
      </c>
    </row>
    <row r="289" spans="1:2">
      <c r="A289" s="231" t="s">
        <v>176</v>
      </c>
      <c r="B289" s="231" t="s">
        <v>1823</v>
      </c>
    </row>
    <row r="290" spans="1:2">
      <c r="A290" s="231" t="s">
        <v>177</v>
      </c>
      <c r="B290" s="231" t="s">
        <v>178</v>
      </c>
    </row>
    <row r="291" spans="1:2">
      <c r="A291" s="231" t="s">
        <v>179</v>
      </c>
      <c r="B291" s="231" t="s">
        <v>180</v>
      </c>
    </row>
    <row r="292" spans="1:2">
      <c r="A292" s="231" t="s">
        <v>181</v>
      </c>
      <c r="B292" s="231" t="s">
        <v>182</v>
      </c>
    </row>
    <row r="293" spans="1:2">
      <c r="A293" s="231" t="s">
        <v>183</v>
      </c>
      <c r="B293" s="231" t="s">
        <v>184</v>
      </c>
    </row>
    <row r="294" spans="1:2">
      <c r="A294" s="231" t="s">
        <v>1539</v>
      </c>
      <c r="B294" s="231" t="s">
        <v>1548</v>
      </c>
    </row>
    <row r="295" spans="1:2">
      <c r="A295" s="231" t="s">
        <v>186</v>
      </c>
      <c r="B295" s="231" t="s">
        <v>188</v>
      </c>
    </row>
    <row r="296" spans="1:2">
      <c r="A296" s="231" t="s">
        <v>189</v>
      </c>
      <c r="B296" s="231" t="s">
        <v>190</v>
      </c>
    </row>
    <row r="297" spans="1:2">
      <c r="A297" s="231" t="s">
        <v>191</v>
      </c>
      <c r="B297" s="231" t="s">
        <v>193</v>
      </c>
    </row>
    <row r="298" spans="1:2">
      <c r="A298" s="231" t="s">
        <v>2075</v>
      </c>
      <c r="B298" s="231" t="s">
        <v>2076</v>
      </c>
    </row>
    <row r="299" spans="1:2">
      <c r="A299" s="231" t="s">
        <v>194</v>
      </c>
      <c r="B299" s="231" t="s">
        <v>195</v>
      </c>
    </row>
    <row r="300" spans="1:2">
      <c r="A300" s="231" t="s">
        <v>1689</v>
      </c>
      <c r="B300" s="243" t="s">
        <v>1690</v>
      </c>
    </row>
    <row r="301" spans="1:2">
      <c r="A301" s="268" t="s">
        <v>2117</v>
      </c>
      <c r="B301" s="243" t="s">
        <v>2118</v>
      </c>
    </row>
    <row r="302" spans="1:2">
      <c r="A302" s="267" t="s">
        <v>2102</v>
      </c>
      <c r="B302" s="268" t="s">
        <v>2103</v>
      </c>
    </row>
    <row r="303" spans="1:2">
      <c r="A303" s="231" t="s">
        <v>196</v>
      </c>
      <c r="B303" s="231" t="s">
        <v>197</v>
      </c>
    </row>
    <row r="304" spans="1:2">
      <c r="A304" s="231" t="s">
        <v>1794</v>
      </c>
      <c r="B304" s="231" t="s">
        <v>1795</v>
      </c>
    </row>
    <row r="305" spans="1:2">
      <c r="A305" s="231" t="s">
        <v>198</v>
      </c>
      <c r="B305" s="231" t="s">
        <v>199</v>
      </c>
    </row>
    <row r="306" spans="1:2">
      <c r="A306" s="231" t="s">
        <v>244</v>
      </c>
      <c r="B306" s="231" t="s">
        <v>243</v>
      </c>
    </row>
    <row r="307" spans="1:2">
      <c r="A307" s="231" t="s">
        <v>200</v>
      </c>
      <c r="B307" t="s">
        <v>1731</v>
      </c>
    </row>
    <row r="308" spans="1:2">
      <c r="A308" s="231" t="s">
        <v>203</v>
      </c>
      <c r="B308" s="231" t="s">
        <v>204</v>
      </c>
    </row>
    <row r="309" spans="1:2">
      <c r="A309" s="231" t="s">
        <v>2022</v>
      </c>
      <c r="B309" s="231" t="s">
        <v>2023</v>
      </c>
    </row>
    <row r="310" spans="1:2">
      <c r="A310" s="231" t="s">
        <v>205</v>
      </c>
      <c r="B310" s="231" t="s">
        <v>206</v>
      </c>
    </row>
    <row r="311" spans="1:2">
      <c r="A311" s="231" t="s">
        <v>201</v>
      </c>
      <c r="B311" s="231" t="s">
        <v>202</v>
      </c>
    </row>
    <row r="312" spans="1:2">
      <c r="A312" s="231" t="s">
        <v>235</v>
      </c>
      <c r="B312" s="231" t="s">
        <v>236</v>
      </c>
    </row>
    <row r="313" spans="1:2">
      <c r="A313" s="231" t="s">
        <v>207</v>
      </c>
      <c r="B313" s="231" t="s">
        <v>1220</v>
      </c>
    </row>
    <row r="314" spans="1:2">
      <c r="A314" s="231" t="s">
        <v>208</v>
      </c>
      <c r="B314" s="231" t="s">
        <v>209</v>
      </c>
    </row>
    <row r="315" spans="1:2">
      <c r="A315" s="231" t="s">
        <v>1790</v>
      </c>
      <c r="B315" s="231" t="s">
        <v>210</v>
      </c>
    </row>
    <row r="316" spans="1:2">
      <c r="A316" s="243" t="s">
        <v>1691</v>
      </c>
      <c r="B316" s="243" t="s">
        <v>1692</v>
      </c>
    </row>
    <row r="317" spans="1:2">
      <c r="A317" s="231" t="s">
        <v>211</v>
      </c>
      <c r="B317" s="231" t="s">
        <v>212</v>
      </c>
    </row>
    <row r="318" spans="1:2">
      <c r="A318" s="243" t="s">
        <v>2060</v>
      </c>
      <c r="B318" s="243" t="s">
        <v>2061</v>
      </c>
    </row>
    <row r="319" spans="1:2">
      <c r="A319" s="231" t="s">
        <v>213</v>
      </c>
      <c r="B319" s="231" t="s">
        <v>214</v>
      </c>
    </row>
    <row r="320" spans="1:2">
      <c r="A320" s="231" t="s">
        <v>1781</v>
      </c>
      <c r="B320" s="231" t="s">
        <v>1782</v>
      </c>
    </row>
    <row r="321" spans="1:2">
      <c r="A321" s="113" t="s">
        <v>215</v>
      </c>
      <c r="B321" s="113" t="s">
        <v>216</v>
      </c>
    </row>
    <row r="322" spans="1:2">
      <c r="A322" s="245" t="s">
        <v>1713</v>
      </c>
      <c r="B322" s="243" t="s">
        <v>1714</v>
      </c>
    </row>
    <row r="323" spans="1:2">
      <c r="A323" s="113" t="s">
        <v>217</v>
      </c>
      <c r="B323" s="113" t="s">
        <v>218</v>
      </c>
    </row>
    <row r="324" spans="1:2">
      <c r="A324" s="112" t="s">
        <v>1305</v>
      </c>
      <c r="B324" s="113" t="s">
        <v>1306</v>
      </c>
    </row>
    <row r="325" spans="1:2">
      <c r="A325" s="243" t="s">
        <v>2062</v>
      </c>
      <c r="B325" s="243" t="s">
        <v>2063</v>
      </c>
    </row>
    <row r="326" spans="1:2">
      <c r="A326" s="112" t="s">
        <v>1496</v>
      </c>
      <c r="B326" s="113" t="s">
        <v>1495</v>
      </c>
    </row>
    <row r="327" spans="1:2">
      <c r="A327" s="113" t="s">
        <v>225</v>
      </c>
      <c r="B327" s="113" t="s">
        <v>226</v>
      </c>
    </row>
    <row r="328" spans="1:2">
      <c r="A328" s="113" t="s">
        <v>2098</v>
      </c>
      <c r="B328" s="113" t="s">
        <v>2099</v>
      </c>
    </row>
    <row r="329" spans="1:2">
      <c r="A329" s="113" t="s">
        <v>219</v>
      </c>
      <c r="B329" s="113" t="s">
        <v>220</v>
      </c>
    </row>
    <row r="330" spans="1:2">
      <c r="A330" s="231" t="s">
        <v>221</v>
      </c>
      <c r="B330" s="231" t="s">
        <v>222</v>
      </c>
    </row>
    <row r="331" spans="1:2">
      <c r="A331" s="231" t="s">
        <v>1656</v>
      </c>
      <c r="B331" s="231" t="s">
        <v>1668</v>
      </c>
    </row>
    <row r="332" spans="1:2">
      <c r="A332" s="231" t="s">
        <v>1245</v>
      </c>
      <c r="B332" s="231" t="s">
        <v>1880</v>
      </c>
    </row>
    <row r="333" spans="1:2">
      <c r="A333" s="231" t="s">
        <v>223</v>
      </c>
      <c r="B333" s="231" t="s">
        <v>224</v>
      </c>
    </row>
    <row r="334" spans="1:2">
      <c r="A334" s="231" t="s">
        <v>227</v>
      </c>
      <c r="B334" s="231" t="s">
        <v>581</v>
      </c>
    </row>
    <row r="335" spans="1:2">
      <c r="A335" s="231" t="s">
        <v>228</v>
      </c>
      <c r="B335" s="231" t="s">
        <v>229</v>
      </c>
    </row>
    <row r="336" spans="1:2">
      <c r="A336" s="231" t="s">
        <v>230</v>
      </c>
      <c r="B336" s="231" t="s">
        <v>231</v>
      </c>
    </row>
    <row r="337" spans="1:2">
      <c r="A337" s="245" t="s">
        <v>1699</v>
      </c>
      <c r="B337" s="243" t="s">
        <v>1700</v>
      </c>
    </row>
    <row r="338" spans="1:2">
      <c r="A338" s="245" t="s">
        <v>1697</v>
      </c>
      <c r="B338" s="243" t="s">
        <v>1698</v>
      </c>
    </row>
    <row r="339" spans="1:2">
      <c r="A339" s="231" t="s">
        <v>1659</v>
      </c>
      <c r="B339" s="231" t="s">
        <v>1660</v>
      </c>
    </row>
    <row r="340" spans="1:2">
      <c r="A340" s="86" t="s">
        <v>1073</v>
      </c>
      <c r="B340" s="86" t="s">
        <v>1078</v>
      </c>
    </row>
    <row r="341" spans="1:2">
      <c r="A341" s="86" t="s">
        <v>1074</v>
      </c>
      <c r="B341" s="86" t="s">
        <v>1079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100</vt:i4>
      </vt:variant>
    </vt:vector>
  </HeadingPairs>
  <TitlesOfParts>
    <vt:vector size="118" baseType="lpstr">
      <vt:lpstr>Structured Bonds</vt:lpstr>
      <vt:lpstr>Warrants and Certificates</vt:lpstr>
      <vt:lpstr>Coupon Bonds</vt:lpstr>
      <vt:lpstr>Option rights</vt:lpstr>
      <vt:lpstr>ETFs</vt:lpstr>
      <vt:lpstr>Instructions-Examples</vt:lpstr>
      <vt:lpstr>Notes</vt:lpstr>
      <vt:lpstr>ETF Reference Data</vt:lpstr>
      <vt:lpstr>WC_Underlyings</vt:lpstr>
      <vt:lpstr>Warrants and Certificates Notes</vt:lpstr>
      <vt:lpstr>Sheet1</vt:lpstr>
      <vt:lpstr>Sheet2</vt:lpstr>
      <vt:lpstr>Sheet3</vt:lpstr>
      <vt:lpstr>Sheet4</vt:lpstr>
      <vt:lpstr>Sheet5</vt:lpstr>
      <vt:lpstr>Danish Funds</vt:lpstr>
      <vt:lpstr>LookupValues</vt:lpstr>
      <vt:lpstr>Danish Funds LookupValues</vt:lpstr>
      <vt:lpstr>BondIssuers</vt:lpstr>
      <vt:lpstr>BondIssuerTable</vt:lpstr>
      <vt:lpstr>BondIssuingAgent</vt:lpstr>
      <vt:lpstr>BondIssuingAgentsTable</vt:lpstr>
      <vt:lpstr>BondMTNStandalone</vt:lpstr>
      <vt:lpstr>BondSegment</vt:lpstr>
      <vt:lpstr>CallPut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InstrumentCurrencies</vt:lpstr>
      <vt:lpstr>InstrumentCurrency</vt:lpstr>
      <vt:lpstr>Instruments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Agnė Pastolytė</cp:lastModifiedBy>
  <cp:lastPrinted>2016-12-22T18:42:50Z</cp:lastPrinted>
  <dcterms:created xsi:type="dcterms:W3CDTF">2010-06-11T13:43:43Z</dcterms:created>
  <dcterms:modified xsi:type="dcterms:W3CDTF">2017-07-14T13:39:51Z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